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/>
  <mc:AlternateContent xmlns:mc="http://schemas.openxmlformats.org/markup-compatibility/2006">
    <mc:Choice Requires="x15">
      <x15ac:absPath xmlns:x15ac="http://schemas.microsoft.com/office/spreadsheetml/2010/11/ac" url="C:\Users\seike\Documents\Kendo\LG in OL\Pfingstlehrgang 2024\"/>
    </mc:Choice>
  </mc:AlternateContent>
  <xr:revisionPtr revIDLastSave="0" documentId="13_ncr:1_{D90949DC-D7FC-4D61-827A-74716D102D2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Teilnahme" sheetId="1" r:id="rId1"/>
    <sheet name="Verpflegung" sheetId="2" r:id="rId2"/>
    <sheet name="Übersicht" sheetId="3" r:id="rId3"/>
  </sheets>
  <definedNames>
    <definedName name="__xlnm.Print_Area" localSheetId="0">Teilnahme!$A$1:$O$31</definedName>
    <definedName name="__xlnm.Print_Area" localSheetId="1">Verpflegung!$A$1:$O$31</definedName>
    <definedName name="__xlnm.Print_Titles" localSheetId="0">Teilnahme!$2:$3</definedName>
    <definedName name="__xlnm.Print_Titles" localSheetId="1">Verpflegung!$2:$3</definedName>
    <definedName name="_xlnm.Print_Area" localSheetId="0">Teilnahme!$A$1:$O$31</definedName>
    <definedName name="_xlnm.Print_Area" localSheetId="1">Verpflegung!$A$1:$O$31</definedName>
    <definedName name="_xlnm.Print_Titles" localSheetId="0">Teilnahme!$2:$3</definedName>
    <definedName name="_xlnm.Print_Titles" localSheetId="1">Verpflegung!$2:$3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" i="1" l="1"/>
  <c r="O5" i="1" s="1"/>
  <c r="G6" i="1"/>
  <c r="G7" i="1"/>
  <c r="G8" i="1"/>
  <c r="O8" i="1" s="1"/>
  <c r="G9" i="1"/>
  <c r="G10" i="1"/>
  <c r="G11" i="1"/>
  <c r="G12" i="1"/>
  <c r="G13" i="1"/>
  <c r="G14" i="1"/>
  <c r="G15" i="1"/>
  <c r="G16" i="1"/>
  <c r="O16" i="1" s="1"/>
  <c r="G17" i="1"/>
  <c r="O17" i="1" s="1"/>
  <c r="G18" i="1"/>
  <c r="G19" i="1"/>
  <c r="G20" i="1"/>
  <c r="O20" i="1" s="1"/>
  <c r="G21" i="1"/>
  <c r="G22" i="1"/>
  <c r="G23" i="1"/>
  <c r="G24" i="1"/>
  <c r="G25" i="1"/>
  <c r="G26" i="1"/>
  <c r="G27" i="1"/>
  <c r="G28" i="1"/>
  <c r="O28" i="1" s="1"/>
  <c r="G4" i="1"/>
  <c r="O4" i="1" s="1"/>
  <c r="O6" i="1"/>
  <c r="O7" i="1"/>
  <c r="O9" i="1"/>
  <c r="O10" i="1"/>
  <c r="O11" i="1"/>
  <c r="O12" i="1"/>
  <c r="O13" i="1"/>
  <c r="O14" i="1"/>
  <c r="O15" i="1"/>
  <c r="O18" i="1"/>
  <c r="O19" i="1"/>
  <c r="O21" i="1"/>
  <c r="O22" i="1"/>
  <c r="O23" i="1"/>
  <c r="O24" i="1"/>
  <c r="O25" i="1"/>
  <c r="O26" i="1"/>
  <c r="O27" i="1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4" i="2"/>
  <c r="B4" i="3" l="1"/>
  <c r="B4" i="2"/>
  <c r="C4" i="2"/>
  <c r="D4" i="2"/>
  <c r="E4" i="2"/>
  <c r="B5" i="2"/>
  <c r="C5" i="2"/>
  <c r="D5" i="2"/>
  <c r="E5" i="2"/>
  <c r="B6" i="2"/>
  <c r="C6" i="2"/>
  <c r="D6" i="2"/>
  <c r="E6" i="2"/>
  <c r="B7" i="2"/>
  <c r="C7" i="2"/>
  <c r="D7" i="2"/>
  <c r="E7" i="2"/>
  <c r="B8" i="2"/>
  <c r="C8" i="2"/>
  <c r="D8" i="2"/>
  <c r="E8" i="2"/>
  <c r="B9" i="2"/>
  <c r="C9" i="2"/>
  <c r="D9" i="2"/>
  <c r="E9" i="2"/>
  <c r="B10" i="2"/>
  <c r="C10" i="2"/>
  <c r="D10" i="2"/>
  <c r="E10" i="2"/>
  <c r="B11" i="2"/>
  <c r="C11" i="2"/>
  <c r="D11" i="2"/>
  <c r="E11" i="2"/>
  <c r="B12" i="2"/>
  <c r="C12" i="2"/>
  <c r="D12" i="2"/>
  <c r="E12" i="2"/>
  <c r="B13" i="2"/>
  <c r="C13" i="2"/>
  <c r="D13" i="2"/>
  <c r="E13" i="2"/>
  <c r="B14" i="2"/>
  <c r="C14" i="2"/>
  <c r="D14" i="2"/>
  <c r="E14" i="2"/>
  <c r="B15" i="2"/>
  <c r="C15" i="2"/>
  <c r="D15" i="2"/>
  <c r="E15" i="2"/>
  <c r="B16" i="2"/>
  <c r="C16" i="2"/>
  <c r="D16" i="2"/>
  <c r="E16" i="2"/>
  <c r="B17" i="2"/>
  <c r="C17" i="2"/>
  <c r="D17" i="2"/>
  <c r="E17" i="2"/>
  <c r="B18" i="2"/>
  <c r="C18" i="2"/>
  <c r="D18" i="2"/>
  <c r="E18" i="2"/>
  <c r="B19" i="2"/>
  <c r="C19" i="2"/>
  <c r="D19" i="2"/>
  <c r="E19" i="2"/>
  <c r="B20" i="2"/>
  <c r="C20" i="2"/>
  <c r="D20" i="2"/>
  <c r="E20" i="2"/>
  <c r="B21" i="2"/>
  <c r="C21" i="2"/>
  <c r="D21" i="2"/>
  <c r="E21" i="2"/>
  <c r="B22" i="2"/>
  <c r="C22" i="2"/>
  <c r="D22" i="2"/>
  <c r="E22" i="2"/>
  <c r="B23" i="2"/>
  <c r="C23" i="2"/>
  <c r="D23" i="2"/>
  <c r="E23" i="2"/>
  <c r="B24" i="2"/>
  <c r="C24" i="2"/>
  <c r="D24" i="2"/>
  <c r="E24" i="2"/>
  <c r="B25" i="2"/>
  <c r="C25" i="2"/>
  <c r="D25" i="2"/>
  <c r="E25" i="2"/>
  <c r="B26" i="2"/>
  <c r="C26" i="2"/>
  <c r="D26" i="2"/>
  <c r="E26" i="2"/>
  <c r="B27" i="2"/>
  <c r="C27" i="2"/>
  <c r="D27" i="2"/>
  <c r="E27" i="2"/>
  <c r="B28" i="2"/>
  <c r="C28" i="2"/>
  <c r="D28" i="2"/>
  <c r="E28" i="2"/>
  <c r="G29" i="2"/>
  <c r="B5" i="3" s="1"/>
  <c r="H29" i="2"/>
  <c r="B6" i="3" s="1"/>
  <c r="I29" i="2"/>
  <c r="B9" i="3" s="1"/>
  <c r="J29" i="2"/>
  <c r="B7" i="3" s="1"/>
  <c r="K29" i="2"/>
  <c r="B10" i="3" s="1"/>
  <c r="L29" i="2"/>
  <c r="B8" i="3" s="1"/>
  <c r="M29" i="2"/>
  <c r="N29" i="2"/>
  <c r="O30" i="2" l="1"/>
  <c r="B13" i="3" s="1"/>
  <c r="O29" i="1"/>
  <c r="B12" i="3" s="1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B14" i="3" l="1"/>
</calcChain>
</file>

<file path=xl/sharedStrings.xml><?xml version="1.0" encoding="utf-8"?>
<sst xmlns="http://schemas.openxmlformats.org/spreadsheetml/2006/main" count="90" uniqueCount="65">
  <si>
    <t>bitte nur mit x markieren; entweder x bei "Gesamtlehrgang" oder bei den einzelnen Einheiten eintragen; x auch eintragen falls Status "Student bzw. Azubi" zutrifft</t>
  </si>
  <si>
    <t>Gesamt-lehrgang</t>
  </si>
  <si>
    <t>Samstag Block 1</t>
  </si>
  <si>
    <t>Samstag Block 2</t>
  </si>
  <si>
    <t>Sonntag Block 1</t>
  </si>
  <si>
    <t>Sonntag Block 2</t>
  </si>
  <si>
    <t>Montag</t>
  </si>
  <si>
    <t>(berechnet sich selbständig)</t>
  </si>
  <si>
    <t>Nr.</t>
  </si>
  <si>
    <t>Name</t>
  </si>
  <si>
    <t>Vorname</t>
  </si>
  <si>
    <t>Verein</t>
  </si>
  <si>
    <t>Kyu/Dan Grad</t>
  </si>
  <si>
    <t>Geburtstdatum</t>
  </si>
  <si>
    <t>Alter</t>
  </si>
  <si>
    <t>Student/ Azubi</t>
  </si>
  <si>
    <t>Samstag bis Montag</t>
  </si>
  <si>
    <t>11:00-13:00</t>
  </si>
  <si>
    <t>15:00-18:00</t>
  </si>
  <si>
    <t>9:30-12:30</t>
  </si>
  <si>
    <t>14:00-16:30</t>
  </si>
  <si>
    <t>9:30-12:00</t>
  </si>
  <si>
    <t xml:space="preserve">fällige Teilnahmegebühr
</t>
  </si>
  <si>
    <t>X</t>
  </si>
  <si>
    <t>Musterjunge</t>
  </si>
  <si>
    <t>Eiji</t>
  </si>
  <si>
    <t>Seikenjuku</t>
  </si>
  <si>
    <t>1. Dan</t>
  </si>
  <si>
    <t>x</t>
  </si>
  <si>
    <t>Y</t>
  </si>
  <si>
    <t>Mustermädchen</t>
  </si>
  <si>
    <t>Junko</t>
  </si>
  <si>
    <t>6. Kyu</t>
  </si>
  <si>
    <t>Gesamtsumme fälliger Betrag*</t>
  </si>
  <si>
    <t>bitte "Abendessen" mit x markieren, restliche Felder mit "ja" oder unausgefüllt lassen</t>
  </si>
  <si>
    <t>Name, Vorname Verein und Geburtstdatum, sowie Alter werden automatisch eingetragen, wenn "Teilnahme"-Register ausgefüllt ist</t>
  </si>
  <si>
    <t>Freitag</t>
  </si>
  <si>
    <t>Samstag</t>
  </si>
  <si>
    <t>Sonntag</t>
  </si>
  <si>
    <t>vegetarisch</t>
  </si>
  <si>
    <t>kein Schweine-fleisch</t>
  </si>
  <si>
    <t>Gebühr für Abendessen</t>
  </si>
  <si>
    <t>Training</t>
  </si>
  <si>
    <t>Übernachtung</t>
  </si>
  <si>
    <t>Abendessen</t>
  </si>
  <si>
    <t>ja</t>
  </si>
  <si>
    <t>Anzahl der Übernachtungen / Abendessen</t>
  </si>
  <si>
    <t>Summe zu entrichtender Betrag für Abendessen</t>
  </si>
  <si>
    <t>Übersicht Anmeldeformular Pfingstlehrgang</t>
  </si>
  <si>
    <t>Verein:</t>
  </si>
  <si>
    <t>Vereinsname</t>
  </si>
  <si>
    <t>Anzahl Teilnehmer:</t>
  </si>
  <si>
    <t>Anzahl Teilnehmer Freitagstraining:</t>
  </si>
  <si>
    <t>Anzahl Übernachtungen Freitag:</t>
  </si>
  <si>
    <t>Anzahl Übernachtungen Samstag:</t>
  </si>
  <si>
    <t>Anzahl Übernachtungen Sonntag:</t>
  </si>
  <si>
    <t>Anzahl Abendessen Samstag:</t>
  </si>
  <si>
    <t>Anzahl Abendessen Sonntag:</t>
  </si>
  <si>
    <t>Kostenpunkt Teilnahmegebühr:</t>
  </si>
  <si>
    <t>Kostenpunkt Verpflegung:</t>
  </si>
  <si>
    <t>Gesamtkosten:</t>
  </si>
  <si>
    <r>
      <t xml:space="preserve">HINWEIS 2: </t>
    </r>
    <r>
      <rPr>
        <sz val="10"/>
        <color indexed="8"/>
        <rFont val="Arial"/>
        <family val="2"/>
        <charset val="1"/>
      </rPr>
      <t xml:space="preserve">Teilnahme am reguären Freitags-Training ist auch möglich, aber nur unter vorheriger Anmeldung und Absprache. </t>
    </r>
  </si>
  <si>
    <r>
      <t>HINWEIS:</t>
    </r>
    <r>
      <rPr>
        <sz val="10"/>
        <color indexed="8"/>
        <rFont val="Arial"/>
        <family val="2"/>
        <charset val="1"/>
      </rPr>
      <t xml:space="preserve"> Bei Anmeldungen nach dem 3. Mai 2024 berechnen wir pro Teilnehmer 5 € mehr</t>
    </r>
  </si>
  <si>
    <r>
      <t>HINWEIS:</t>
    </r>
    <r>
      <rPr>
        <sz val="10"/>
        <color indexed="8"/>
        <rFont val="Arial"/>
        <family val="2"/>
        <charset val="1"/>
      </rPr>
      <t xml:space="preserve"> Bei Anmeldungen nach dem 3.05.2024 berechnen wir pro Teilnehmer 5 € mehr</t>
    </r>
  </si>
  <si>
    <t>*der fällige Betrag ist bis zum 03.05.2024 auf das ausgewiesene Konto zu überweisen.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</si>
</sst>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 €&quot;_-;\-* #,##0.00&quot; €&quot;_-;_-* \-??&quot; €&quot;_-;_-@_-"/>
  </numFmts>
  <fonts count="5" x14ac:knownFonts="1">
    <font>
      <sz val="10"/>
      <name val="Arial"/>
      <family val="2"/>
    </font>
    <font>
      <sz val="10"/>
      <color indexed="8"/>
      <name val="Arial"/>
      <family val="2"/>
      <charset val="1"/>
    </font>
    <font>
      <b/>
      <sz val="10"/>
      <color indexed="8"/>
      <name val="Arial"/>
      <family val="2"/>
      <charset val="1"/>
    </font>
    <font>
      <i/>
      <sz val="10"/>
      <color indexed="8"/>
      <name val="Arial"/>
      <family val="2"/>
      <charset val="1"/>
    </font>
    <font>
      <b/>
      <i/>
      <sz val="10"/>
      <color indexed="8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2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1" fillId="0" borderId="0" xfId="1" applyAlignment="1">
      <alignment wrapText="1"/>
    </xf>
    <xf numFmtId="14" fontId="1" fillId="0" borderId="0" xfId="1" applyNumberFormat="1" applyAlignment="1">
      <alignment wrapText="1"/>
    </xf>
    <xf numFmtId="2" fontId="1" fillId="0" borderId="0" xfId="1" applyNumberFormat="1" applyAlignment="1">
      <alignment wrapText="1"/>
    </xf>
    <xf numFmtId="164" fontId="1" fillId="0" borderId="0" xfId="1" applyNumberFormat="1" applyAlignment="1">
      <alignment wrapText="1"/>
    </xf>
    <xf numFmtId="0" fontId="1" fillId="0" borderId="0" xfId="1"/>
    <xf numFmtId="0" fontId="1" fillId="0" borderId="0" xfId="1" applyAlignment="1">
      <alignment horizontal="left" wrapText="1"/>
    </xf>
    <xf numFmtId="0" fontId="2" fillId="0" borderId="1" xfId="1" applyFont="1" applyBorder="1" applyAlignment="1">
      <alignment wrapText="1"/>
    </xf>
    <xf numFmtId="0" fontId="1" fillId="0" borderId="1" xfId="1" applyBorder="1" applyAlignment="1">
      <alignment horizontal="left" vertical="top" wrapText="1"/>
    </xf>
    <xf numFmtId="14" fontId="2" fillId="0" borderId="1" xfId="1" applyNumberFormat="1" applyFont="1" applyBorder="1" applyAlignment="1">
      <alignment wrapText="1"/>
    </xf>
    <xf numFmtId="2" fontId="2" fillId="0" borderId="1" xfId="1" applyNumberFormat="1" applyFont="1" applyBorder="1" applyAlignment="1">
      <alignment wrapText="1"/>
    </xf>
    <xf numFmtId="2" fontId="2" fillId="0" borderId="2" xfId="1" applyNumberFormat="1" applyFont="1" applyBorder="1" applyAlignment="1">
      <alignment wrapText="1"/>
    </xf>
    <xf numFmtId="0" fontId="2" fillId="2" borderId="3" xfId="1" applyFont="1" applyFill="1" applyBorder="1" applyAlignment="1">
      <alignment horizontal="center" vertical="center" wrapText="1"/>
    </xf>
    <xf numFmtId="164" fontId="3" fillId="0" borderId="4" xfId="1" applyNumberFormat="1" applyFont="1" applyBorder="1" applyAlignment="1">
      <alignment wrapText="1"/>
    </xf>
    <xf numFmtId="0" fontId="2" fillId="2" borderId="5" xfId="1" applyFont="1" applyFill="1" applyBorder="1" applyAlignment="1">
      <alignment wrapText="1"/>
    </xf>
    <xf numFmtId="0" fontId="2" fillId="2" borderId="5" xfId="1" applyFont="1" applyFill="1" applyBorder="1" applyAlignment="1">
      <alignment horizontal="center" vertical="center" wrapText="1"/>
    </xf>
    <xf numFmtId="14" fontId="2" fillId="2" borderId="5" xfId="1" applyNumberFormat="1" applyFont="1" applyFill="1" applyBorder="1" applyAlignment="1">
      <alignment horizontal="center" vertical="center" wrapText="1"/>
    </xf>
    <xf numFmtId="2" fontId="2" fillId="2" borderId="5" xfId="1" applyNumberFormat="1" applyFont="1" applyFill="1" applyBorder="1" applyAlignment="1">
      <alignment horizontal="center" vertical="center" wrapText="1"/>
    </xf>
    <xf numFmtId="2" fontId="2" fillId="2" borderId="6" xfId="1" applyNumberFormat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164" fontId="2" fillId="2" borderId="5" xfId="1" applyNumberFormat="1" applyFont="1" applyFill="1" applyBorder="1" applyAlignment="1">
      <alignment wrapText="1"/>
    </xf>
    <xf numFmtId="0" fontId="3" fillId="0" borderId="5" xfId="1" applyFont="1" applyBorder="1" applyAlignment="1">
      <alignment horizontal="right" wrapText="1"/>
    </xf>
    <xf numFmtId="0" fontId="3" fillId="0" borderId="5" xfId="1" applyFont="1" applyBorder="1" applyAlignment="1" applyProtection="1">
      <alignment wrapText="1"/>
      <protection locked="0"/>
    </xf>
    <xf numFmtId="14" fontId="3" fillId="0" borderId="5" xfId="1" applyNumberFormat="1" applyFont="1" applyBorder="1" applyAlignment="1" applyProtection="1">
      <alignment wrapText="1"/>
      <protection locked="0"/>
    </xf>
    <xf numFmtId="2" fontId="3" fillId="0" borderId="5" xfId="1" applyNumberFormat="1" applyFont="1" applyBorder="1" applyAlignment="1" applyProtection="1">
      <alignment wrapText="1"/>
      <protection locked="0"/>
    </xf>
    <xf numFmtId="2" fontId="4" fillId="0" borderId="5" xfId="1" applyNumberFormat="1" applyFont="1" applyBorder="1" applyAlignment="1" applyProtection="1">
      <alignment horizontal="center" vertical="center" wrapText="1"/>
      <protection locked="0"/>
    </xf>
    <xf numFmtId="0" fontId="4" fillId="0" borderId="5" xfId="1" applyFont="1" applyBorder="1" applyAlignment="1" applyProtection="1">
      <alignment horizontal="center" vertical="center" wrapText="1"/>
      <protection locked="0"/>
    </xf>
    <xf numFmtId="164" fontId="3" fillId="0" borderId="5" xfId="1" applyNumberFormat="1" applyFont="1" applyBorder="1" applyAlignment="1">
      <alignment wrapText="1"/>
    </xf>
    <xf numFmtId="0" fontId="3" fillId="0" borderId="0" xfId="1" applyFont="1" applyAlignment="1">
      <alignment wrapText="1"/>
    </xf>
    <xf numFmtId="0" fontId="3" fillId="0" borderId="0" xfId="1" applyFont="1"/>
    <xf numFmtId="0" fontId="1" fillId="0" borderId="5" xfId="1" applyBorder="1" applyAlignment="1">
      <alignment wrapText="1"/>
    </xf>
    <xf numFmtId="0" fontId="1" fillId="0" borderId="5" xfId="1" applyBorder="1" applyAlignment="1" applyProtection="1">
      <alignment wrapText="1"/>
      <protection locked="0"/>
    </xf>
    <xf numFmtId="14" fontId="1" fillId="0" borderId="5" xfId="1" applyNumberFormat="1" applyBorder="1" applyAlignment="1" applyProtection="1">
      <alignment wrapText="1"/>
      <protection locked="0"/>
    </xf>
    <xf numFmtId="2" fontId="2" fillId="0" borderId="5" xfId="1" applyNumberFormat="1" applyFont="1" applyBorder="1" applyAlignment="1" applyProtection="1">
      <alignment horizontal="center" vertical="center" wrapText="1"/>
      <protection locked="0"/>
    </xf>
    <xf numFmtId="0" fontId="2" fillId="0" borderId="5" xfId="1" applyFont="1" applyBorder="1" applyAlignment="1" applyProtection="1">
      <alignment horizontal="center" vertical="center" wrapText="1"/>
      <protection locked="0"/>
    </xf>
    <xf numFmtId="0" fontId="1" fillId="2" borderId="5" xfId="1" applyFill="1" applyBorder="1" applyAlignment="1">
      <alignment wrapText="1"/>
    </xf>
    <xf numFmtId="164" fontId="2" fillId="2" borderId="5" xfId="1" applyNumberFormat="1" applyFont="1" applyFill="1" applyBorder="1" applyAlignment="1">
      <alignment horizontal="left" vertical="center" wrapText="1"/>
    </xf>
    <xf numFmtId="0" fontId="3" fillId="0" borderId="0" xfId="1" applyFont="1" applyAlignment="1">
      <alignment horizontal="left" vertical="top" wrapText="1"/>
    </xf>
    <xf numFmtId="0" fontId="3" fillId="0" borderId="0" xfId="1" applyFont="1" applyAlignment="1">
      <alignment horizontal="left" wrapText="1"/>
    </xf>
    <xf numFmtId="0" fontId="3" fillId="0" borderId="5" xfId="1" applyFont="1" applyBorder="1" applyAlignment="1" applyProtection="1">
      <alignment horizontal="center" vertical="center" wrapText="1"/>
      <protection locked="0"/>
    </xf>
    <xf numFmtId="0" fontId="2" fillId="2" borderId="5" xfId="1" applyFont="1" applyFill="1" applyBorder="1" applyAlignment="1">
      <alignment vertical="center" wrapText="1"/>
    </xf>
    <xf numFmtId="164" fontId="2" fillId="2" borderId="5" xfId="1" applyNumberFormat="1" applyFont="1" applyFill="1" applyBorder="1" applyAlignment="1">
      <alignment horizontal="right" vertical="center" wrapText="1"/>
    </xf>
    <xf numFmtId="0" fontId="2" fillId="0" borderId="0" xfId="1" applyFont="1" applyAlignment="1">
      <alignment vertical="top"/>
    </xf>
    <xf numFmtId="0" fontId="1" fillId="0" borderId="0" xfId="1" applyAlignment="1">
      <alignment vertical="top"/>
    </xf>
    <xf numFmtId="0" fontId="1" fillId="0" borderId="5" xfId="1" applyBorder="1" applyAlignment="1">
      <alignment horizontal="right" vertical="center"/>
    </xf>
    <xf numFmtId="0" fontId="1" fillId="0" borderId="5" xfId="1" applyBorder="1" applyAlignment="1" applyProtection="1">
      <alignment horizontal="left" vertical="center" wrapText="1"/>
      <protection locked="0"/>
    </xf>
    <xf numFmtId="0" fontId="1" fillId="0" borderId="0" xfId="1" applyAlignment="1">
      <alignment horizontal="right" vertical="center"/>
    </xf>
    <xf numFmtId="0" fontId="1" fillId="0" borderId="5" xfId="1" applyBorder="1" applyAlignment="1">
      <alignment horizontal="center" vertical="center"/>
    </xf>
    <xf numFmtId="164" fontId="1" fillId="0" borderId="5" xfId="1" applyNumberFormat="1" applyBorder="1" applyAlignment="1">
      <alignment horizontal="right" vertical="center"/>
    </xf>
    <xf numFmtId="0" fontId="2" fillId="2" borderId="5" xfId="1" applyFont="1" applyFill="1" applyBorder="1" applyAlignment="1">
      <alignment horizontal="right" vertical="center"/>
    </xf>
    <xf numFmtId="164" fontId="2" fillId="2" borderId="5" xfId="1" applyNumberFormat="1" applyFont="1" applyFill="1" applyBorder="1" applyAlignment="1">
      <alignment horizontal="right" vertical="center"/>
    </xf>
    <xf numFmtId="0" fontId="2" fillId="0" borderId="0" xfId="1" applyFont="1" applyAlignment="1">
      <alignment vertical="center"/>
    </xf>
    <xf numFmtId="0" fontId="3" fillId="0" borderId="0" xfId="1" applyFont="1" applyAlignment="1">
      <alignment horizontal="left" vertical="top" wrapText="1"/>
    </xf>
    <xf numFmtId="0" fontId="2" fillId="0" borderId="0" xfId="1" applyFont="1" applyAlignment="1">
      <alignment horizontal="left" wrapText="1"/>
    </xf>
    <xf numFmtId="0" fontId="3" fillId="0" borderId="1" xfId="1" applyFont="1" applyBorder="1" applyAlignment="1">
      <alignment horizontal="left" wrapText="1"/>
    </xf>
    <xf numFmtId="0" fontId="2" fillId="0" borderId="1" xfId="1" applyFont="1" applyBorder="1" applyAlignment="1">
      <alignment horizontal="left" vertical="top" wrapText="1"/>
    </xf>
    <xf numFmtId="0" fontId="2" fillId="2" borderId="5" xfId="1" applyFont="1" applyFill="1" applyBorder="1" applyAlignment="1">
      <alignment horizontal="right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</cellXfs>
  <cellStyles count="2">
    <cellStyle name="Excel Built-in Normal" xfId="1" xr:uid="{00000000-0005-0000-0000-000000000000}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EB4E3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1"/>
  <sheetViews>
    <sheetView tabSelected="1" workbookViewId="0">
      <selection activeCell="O6" sqref="O6"/>
    </sheetView>
  </sheetViews>
  <sheetFormatPr baseColWidth="10" defaultColWidth="10.6640625" defaultRowHeight="13.2" x14ac:dyDescent="0.25"/>
  <cols>
    <col min="1" max="1" width="3.44140625" style="1" customWidth="1"/>
    <col min="2" max="2" width="16.6640625" style="1" customWidth="1"/>
    <col min="3" max="4" width="13.33203125" style="1" customWidth="1"/>
    <col min="5" max="5" width="9.109375" style="1" customWidth="1"/>
    <col min="6" max="6" width="14.44140625" style="2" customWidth="1"/>
    <col min="7" max="7" width="6.5546875" style="3" customWidth="1"/>
    <col min="8" max="8" width="8.88671875" style="3" customWidth="1"/>
    <col min="9" max="9" width="9.33203125" style="1" customWidth="1"/>
    <col min="10" max="14" width="8.6640625" style="1" customWidth="1"/>
    <col min="15" max="15" width="11.44140625" style="4" customWidth="1"/>
    <col min="16" max="16" width="11.44140625" style="1" customWidth="1"/>
    <col min="17" max="16384" width="10.6640625" style="5"/>
  </cols>
  <sheetData>
    <row r="1" spans="1:16" ht="50.25" customHeight="1" x14ac:dyDescent="0.25">
      <c r="B1" s="53" t="s">
        <v>62</v>
      </c>
      <c r="C1" s="53"/>
      <c r="D1" s="53"/>
      <c r="E1" s="6"/>
      <c r="I1" s="54" t="s">
        <v>0</v>
      </c>
      <c r="J1" s="54"/>
      <c r="K1" s="54"/>
      <c r="L1" s="54"/>
      <c r="M1" s="54"/>
      <c r="N1" s="54"/>
    </row>
    <row r="2" spans="1:16" ht="54" customHeight="1" x14ac:dyDescent="0.25">
      <c r="A2" s="7"/>
      <c r="B2" s="55" t="s">
        <v>61</v>
      </c>
      <c r="C2" s="55"/>
      <c r="D2" s="55"/>
      <c r="E2" s="8"/>
      <c r="F2" s="9"/>
      <c r="G2" s="10"/>
      <c r="H2" s="11"/>
      <c r="I2" s="12" t="s">
        <v>1</v>
      </c>
      <c r="J2" s="12" t="s">
        <v>2</v>
      </c>
      <c r="K2" s="12" t="s">
        <v>3</v>
      </c>
      <c r="L2" s="12" t="s">
        <v>4</v>
      </c>
      <c r="M2" s="12" t="s">
        <v>5</v>
      </c>
      <c r="N2" s="12" t="s">
        <v>6</v>
      </c>
      <c r="O2" s="13" t="s">
        <v>7</v>
      </c>
    </row>
    <row r="3" spans="1:16" ht="52.8" x14ac:dyDescent="0.25">
      <c r="A3" s="14" t="s">
        <v>8</v>
      </c>
      <c r="B3" s="14" t="s">
        <v>9</v>
      </c>
      <c r="C3" s="14" t="s">
        <v>10</v>
      </c>
      <c r="D3" s="15" t="s">
        <v>11</v>
      </c>
      <c r="E3" s="15" t="s">
        <v>12</v>
      </c>
      <c r="F3" s="16" t="s">
        <v>13</v>
      </c>
      <c r="G3" s="17" t="s">
        <v>14</v>
      </c>
      <c r="H3" s="18" t="s">
        <v>15</v>
      </c>
      <c r="I3" s="19" t="s">
        <v>16</v>
      </c>
      <c r="J3" s="19" t="s">
        <v>17</v>
      </c>
      <c r="K3" s="19" t="s">
        <v>18</v>
      </c>
      <c r="L3" s="19" t="s">
        <v>19</v>
      </c>
      <c r="M3" s="19" t="s">
        <v>20</v>
      </c>
      <c r="N3" s="19" t="s">
        <v>21</v>
      </c>
      <c r="O3" s="20" t="s">
        <v>22</v>
      </c>
    </row>
    <row r="4" spans="1:16" s="29" customFormat="1" x14ac:dyDescent="0.25">
      <c r="A4" s="21" t="s">
        <v>23</v>
      </c>
      <c r="B4" s="22" t="s">
        <v>24</v>
      </c>
      <c r="C4" s="22" t="s">
        <v>25</v>
      </c>
      <c r="D4" s="22" t="s">
        <v>26</v>
      </c>
      <c r="E4" s="22" t="s">
        <v>27</v>
      </c>
      <c r="F4" s="23">
        <v>31607</v>
      </c>
      <c r="G4" s="24">
        <f>IF(F4=0," ",YEARFRAC(F4,"18.05.2024",1))</f>
        <v>37.844647244647241</v>
      </c>
      <c r="H4" s="25" t="s">
        <v>28</v>
      </c>
      <c r="I4" s="26" t="s">
        <v>28</v>
      </c>
      <c r="J4" s="26"/>
      <c r="K4" s="26"/>
      <c r="L4" s="26"/>
      <c r="M4" s="26"/>
      <c r="N4" s="26"/>
      <c r="O4" s="27">
        <f>IF(AND(G4&gt;18,I4="x",H4=""),70,IF(AND(G4&lt;=18,I4="x"),30,IF(AND(G4&gt;18,I4="x",H4="x"),60,IF(AND(G4&gt;18,I4&lt;&gt;"x",H4=""),SUM(COUNTIF(J4:N4,"x")*15),IF(AND(G4&gt;18,I4&lt;&gt;"x",H4="x"),SUM(COUNTIF(J4:N4,"x")*12),IF(AND(G4&lt;=18,I4&lt;&gt;"x"),SUM(COUNTIF(J4:N4,"x")*6)))))))</f>
        <v>60</v>
      </c>
      <c r="P4" s="28"/>
    </row>
    <row r="5" spans="1:16" s="29" customFormat="1" x14ac:dyDescent="0.25">
      <c r="A5" s="21" t="s">
        <v>29</v>
      </c>
      <c r="B5" s="22" t="s">
        <v>30</v>
      </c>
      <c r="C5" s="22" t="s">
        <v>31</v>
      </c>
      <c r="D5" s="22" t="s">
        <v>26</v>
      </c>
      <c r="E5" s="22" t="s">
        <v>32</v>
      </c>
      <c r="F5" s="23">
        <v>39271</v>
      </c>
      <c r="G5" s="24">
        <f t="shared" ref="G5:G28" si="0">IF(F5=0," ",YEARFRAC(F5,"18.05.2024",1))</f>
        <v>16.861140684410646</v>
      </c>
      <c r="H5" s="25"/>
      <c r="I5" s="26"/>
      <c r="J5" s="26" t="s">
        <v>28</v>
      </c>
      <c r="K5" s="26"/>
      <c r="L5" s="26" t="s">
        <v>28</v>
      </c>
      <c r="M5" s="26" t="s">
        <v>28</v>
      </c>
      <c r="N5" s="26"/>
      <c r="O5" s="27">
        <f t="shared" ref="O5:O28" si="1">IF(AND(G5&gt;18,I5="x",H5=""),70,IF(AND(G5&lt;=18,I5="x"),30,IF(AND(G5&gt;18,I5="x",H5="x"),60,IF(AND(G5&gt;18,I5&lt;&gt;"x",H5=""),SUM(COUNTIF(J5:N5,"x")*15),IF(AND(G5&gt;18,I5&lt;&gt;"x",H5="x"),SUM(COUNTIF(J5:N5,"x")*12),IF(AND(G5&lt;=18,I5&lt;&gt;"x"),SUM(COUNTIF(J5:N5,"x")*6)))))))</f>
        <v>18</v>
      </c>
      <c r="P5" s="28"/>
    </row>
    <row r="6" spans="1:16" x14ac:dyDescent="0.25">
      <c r="A6" s="30">
        <v>1</v>
      </c>
      <c r="B6" s="31"/>
      <c r="C6" s="31"/>
      <c r="D6" s="31"/>
      <c r="E6" s="31"/>
      <c r="F6" s="32"/>
      <c r="G6" s="24" t="str">
        <f t="shared" si="0"/>
        <v xml:space="preserve"> </v>
      </c>
      <c r="H6" s="33"/>
      <c r="I6" s="34"/>
      <c r="J6" s="34"/>
      <c r="K6" s="34"/>
      <c r="L6" s="34"/>
      <c r="M6" s="34"/>
      <c r="N6" s="34"/>
      <c r="O6" s="27">
        <f t="shared" si="1"/>
        <v>0</v>
      </c>
    </row>
    <row r="7" spans="1:16" x14ac:dyDescent="0.25">
      <c r="A7" s="30">
        <v>2</v>
      </c>
      <c r="B7" s="31"/>
      <c r="C7" s="31"/>
      <c r="D7" s="31"/>
      <c r="E7" s="31"/>
      <c r="F7" s="32"/>
      <c r="G7" s="24" t="str">
        <f t="shared" si="0"/>
        <v xml:space="preserve"> </v>
      </c>
      <c r="H7" s="33"/>
      <c r="I7" s="34"/>
      <c r="J7" s="34"/>
      <c r="K7" s="34"/>
      <c r="L7" s="34"/>
      <c r="M7" s="34"/>
      <c r="N7" s="34"/>
      <c r="O7" s="27">
        <f t="shared" si="1"/>
        <v>0</v>
      </c>
    </row>
    <row r="8" spans="1:16" x14ac:dyDescent="0.25">
      <c r="A8" s="30">
        <v>3</v>
      </c>
      <c r="B8" s="31"/>
      <c r="C8" s="31"/>
      <c r="D8" s="31"/>
      <c r="E8" s="31"/>
      <c r="F8" s="32"/>
      <c r="G8" s="24" t="str">
        <f t="shared" si="0"/>
        <v xml:space="preserve"> </v>
      </c>
      <c r="H8" s="33"/>
      <c r="I8" s="34"/>
      <c r="J8" s="34"/>
      <c r="K8" s="34"/>
      <c r="L8" s="34"/>
      <c r="M8" s="34"/>
      <c r="N8" s="34"/>
      <c r="O8" s="27">
        <f t="shared" si="1"/>
        <v>0</v>
      </c>
    </row>
    <row r="9" spans="1:16" x14ac:dyDescent="0.25">
      <c r="A9" s="30">
        <v>4</v>
      </c>
      <c r="B9" s="31"/>
      <c r="C9" s="31"/>
      <c r="D9" s="31"/>
      <c r="E9" s="31"/>
      <c r="F9" s="32"/>
      <c r="G9" s="24" t="str">
        <f t="shared" si="0"/>
        <v xml:space="preserve"> </v>
      </c>
      <c r="H9" s="33"/>
      <c r="I9" s="34"/>
      <c r="J9" s="34"/>
      <c r="K9" s="34"/>
      <c r="L9" s="34"/>
      <c r="M9" s="34"/>
      <c r="N9" s="34"/>
      <c r="O9" s="27">
        <f t="shared" si="1"/>
        <v>0</v>
      </c>
    </row>
    <row r="10" spans="1:16" x14ac:dyDescent="0.25">
      <c r="A10" s="30">
        <v>5</v>
      </c>
      <c r="B10" s="31"/>
      <c r="C10" s="31"/>
      <c r="D10" s="31"/>
      <c r="E10" s="31"/>
      <c r="F10" s="32"/>
      <c r="G10" s="24" t="str">
        <f t="shared" si="0"/>
        <v xml:space="preserve"> </v>
      </c>
      <c r="H10" s="33"/>
      <c r="I10" s="34"/>
      <c r="J10" s="34"/>
      <c r="K10" s="34"/>
      <c r="L10" s="34"/>
      <c r="M10" s="34"/>
      <c r="N10" s="34"/>
      <c r="O10" s="27">
        <f t="shared" si="1"/>
        <v>0</v>
      </c>
    </row>
    <row r="11" spans="1:16" x14ac:dyDescent="0.25">
      <c r="A11" s="30">
        <v>6</v>
      </c>
      <c r="B11" s="31"/>
      <c r="C11" s="31"/>
      <c r="D11" s="31"/>
      <c r="E11" s="31"/>
      <c r="F11" s="32"/>
      <c r="G11" s="24" t="str">
        <f t="shared" si="0"/>
        <v xml:space="preserve"> </v>
      </c>
      <c r="H11" s="33"/>
      <c r="I11" s="34"/>
      <c r="J11" s="34"/>
      <c r="K11" s="34"/>
      <c r="L11" s="34"/>
      <c r="M11" s="34"/>
      <c r="N11" s="34"/>
      <c r="O11" s="27">
        <f t="shared" si="1"/>
        <v>0</v>
      </c>
    </row>
    <row r="12" spans="1:16" x14ac:dyDescent="0.25">
      <c r="A12" s="30">
        <v>7</v>
      </c>
      <c r="B12" s="31"/>
      <c r="C12" s="31"/>
      <c r="D12" s="31"/>
      <c r="E12" s="31"/>
      <c r="F12" s="32"/>
      <c r="G12" s="24" t="str">
        <f t="shared" si="0"/>
        <v xml:space="preserve"> </v>
      </c>
      <c r="H12" s="33"/>
      <c r="I12" s="34"/>
      <c r="J12" s="34"/>
      <c r="K12" s="34"/>
      <c r="L12" s="34"/>
      <c r="M12" s="34"/>
      <c r="N12" s="34"/>
      <c r="O12" s="27">
        <f t="shared" si="1"/>
        <v>0</v>
      </c>
    </row>
    <row r="13" spans="1:16" x14ac:dyDescent="0.25">
      <c r="A13" s="30">
        <v>8</v>
      </c>
      <c r="B13" s="31"/>
      <c r="C13" s="31"/>
      <c r="D13" s="31"/>
      <c r="E13" s="31"/>
      <c r="F13" s="32"/>
      <c r="G13" s="24" t="str">
        <f t="shared" si="0"/>
        <v xml:space="preserve"> </v>
      </c>
      <c r="H13" s="33"/>
      <c r="I13" s="34"/>
      <c r="J13" s="34"/>
      <c r="K13" s="34"/>
      <c r="L13" s="34"/>
      <c r="M13" s="34"/>
      <c r="N13" s="34"/>
      <c r="O13" s="27">
        <f t="shared" si="1"/>
        <v>0</v>
      </c>
    </row>
    <row r="14" spans="1:16" x14ac:dyDescent="0.25">
      <c r="A14" s="30">
        <v>9</v>
      </c>
      <c r="B14" s="31"/>
      <c r="C14" s="31"/>
      <c r="D14" s="31"/>
      <c r="E14" s="31"/>
      <c r="F14" s="32"/>
      <c r="G14" s="24" t="str">
        <f t="shared" si="0"/>
        <v xml:space="preserve"> </v>
      </c>
      <c r="H14" s="33"/>
      <c r="I14" s="34"/>
      <c r="J14" s="34"/>
      <c r="K14" s="34"/>
      <c r="L14" s="34"/>
      <c r="M14" s="34"/>
      <c r="N14" s="34"/>
      <c r="O14" s="27">
        <f t="shared" si="1"/>
        <v>0</v>
      </c>
    </row>
    <row r="15" spans="1:16" x14ac:dyDescent="0.25">
      <c r="A15" s="30">
        <v>10</v>
      </c>
      <c r="B15" s="31"/>
      <c r="C15" s="31"/>
      <c r="D15" s="31"/>
      <c r="E15" s="31"/>
      <c r="F15" s="32"/>
      <c r="G15" s="24" t="str">
        <f t="shared" si="0"/>
        <v xml:space="preserve"> </v>
      </c>
      <c r="H15" s="33"/>
      <c r="I15" s="34"/>
      <c r="J15" s="34"/>
      <c r="K15" s="34"/>
      <c r="L15" s="34"/>
      <c r="M15" s="34"/>
      <c r="N15" s="34"/>
      <c r="O15" s="27">
        <f t="shared" si="1"/>
        <v>0</v>
      </c>
    </row>
    <row r="16" spans="1:16" x14ac:dyDescent="0.25">
      <c r="A16" s="30">
        <v>11</v>
      </c>
      <c r="B16" s="31"/>
      <c r="C16" s="31"/>
      <c r="D16" s="31"/>
      <c r="E16" s="31"/>
      <c r="F16" s="32"/>
      <c r="G16" s="24" t="str">
        <f t="shared" si="0"/>
        <v xml:space="preserve"> </v>
      </c>
      <c r="H16" s="33"/>
      <c r="I16" s="34"/>
      <c r="J16" s="34"/>
      <c r="K16" s="34"/>
      <c r="L16" s="34"/>
      <c r="M16" s="34"/>
      <c r="N16" s="34"/>
      <c r="O16" s="27">
        <f t="shared" si="1"/>
        <v>0</v>
      </c>
    </row>
    <row r="17" spans="1:15" x14ac:dyDescent="0.25">
      <c r="A17" s="30">
        <v>12</v>
      </c>
      <c r="B17" s="31"/>
      <c r="C17" s="31"/>
      <c r="D17" s="31"/>
      <c r="E17" s="31"/>
      <c r="F17" s="32"/>
      <c r="G17" s="24" t="str">
        <f t="shared" si="0"/>
        <v xml:space="preserve"> </v>
      </c>
      <c r="H17" s="33"/>
      <c r="I17" s="34"/>
      <c r="J17" s="34"/>
      <c r="K17" s="34"/>
      <c r="L17" s="34"/>
      <c r="M17" s="34"/>
      <c r="N17" s="34"/>
      <c r="O17" s="27">
        <f t="shared" si="1"/>
        <v>0</v>
      </c>
    </row>
    <row r="18" spans="1:15" x14ac:dyDescent="0.25">
      <c r="A18" s="30">
        <v>13</v>
      </c>
      <c r="B18" s="31"/>
      <c r="C18" s="31"/>
      <c r="D18" s="31"/>
      <c r="E18" s="31"/>
      <c r="F18" s="32"/>
      <c r="G18" s="24" t="str">
        <f t="shared" si="0"/>
        <v xml:space="preserve"> </v>
      </c>
      <c r="H18" s="33"/>
      <c r="I18" s="34"/>
      <c r="J18" s="34"/>
      <c r="K18" s="34"/>
      <c r="L18" s="34"/>
      <c r="M18" s="34"/>
      <c r="N18" s="34"/>
      <c r="O18" s="27">
        <f t="shared" si="1"/>
        <v>0</v>
      </c>
    </row>
    <row r="19" spans="1:15" x14ac:dyDescent="0.25">
      <c r="A19" s="30">
        <v>14</v>
      </c>
      <c r="B19" s="31"/>
      <c r="C19" s="31"/>
      <c r="D19" s="31"/>
      <c r="E19" s="31"/>
      <c r="F19" s="32"/>
      <c r="G19" s="24" t="str">
        <f t="shared" si="0"/>
        <v xml:space="preserve"> </v>
      </c>
      <c r="H19" s="33"/>
      <c r="I19" s="34"/>
      <c r="J19" s="34"/>
      <c r="K19" s="34"/>
      <c r="L19" s="34"/>
      <c r="M19" s="34"/>
      <c r="N19" s="34"/>
      <c r="O19" s="27">
        <f t="shared" si="1"/>
        <v>0</v>
      </c>
    </row>
    <row r="20" spans="1:15" x14ac:dyDescent="0.25">
      <c r="A20" s="30">
        <v>15</v>
      </c>
      <c r="B20" s="31"/>
      <c r="C20" s="31"/>
      <c r="D20" s="31"/>
      <c r="E20" s="31"/>
      <c r="F20" s="32"/>
      <c r="G20" s="24" t="str">
        <f t="shared" si="0"/>
        <v xml:space="preserve"> </v>
      </c>
      <c r="H20" s="33"/>
      <c r="I20" s="34"/>
      <c r="J20" s="34"/>
      <c r="K20" s="34"/>
      <c r="L20" s="34"/>
      <c r="M20" s="34"/>
      <c r="N20" s="34"/>
      <c r="O20" s="27">
        <f t="shared" si="1"/>
        <v>0</v>
      </c>
    </row>
    <row r="21" spans="1:15" x14ac:dyDescent="0.25">
      <c r="A21" s="30">
        <v>16</v>
      </c>
      <c r="B21" s="31"/>
      <c r="C21" s="31"/>
      <c r="D21" s="31"/>
      <c r="E21" s="31"/>
      <c r="F21" s="32"/>
      <c r="G21" s="24" t="str">
        <f t="shared" si="0"/>
        <v xml:space="preserve"> </v>
      </c>
      <c r="H21" s="33"/>
      <c r="I21" s="34"/>
      <c r="J21" s="34"/>
      <c r="K21" s="34"/>
      <c r="L21" s="34"/>
      <c r="M21" s="34"/>
      <c r="N21" s="34"/>
      <c r="O21" s="27">
        <f t="shared" si="1"/>
        <v>0</v>
      </c>
    </row>
    <row r="22" spans="1:15" x14ac:dyDescent="0.25">
      <c r="A22" s="30">
        <v>17</v>
      </c>
      <c r="B22" s="31"/>
      <c r="C22" s="31"/>
      <c r="D22" s="31"/>
      <c r="E22" s="31"/>
      <c r="F22" s="32"/>
      <c r="G22" s="24" t="str">
        <f t="shared" si="0"/>
        <v xml:space="preserve"> </v>
      </c>
      <c r="H22" s="33"/>
      <c r="I22" s="34"/>
      <c r="J22" s="34"/>
      <c r="K22" s="34"/>
      <c r="L22" s="34"/>
      <c r="M22" s="34"/>
      <c r="N22" s="34"/>
      <c r="O22" s="27">
        <f t="shared" si="1"/>
        <v>0</v>
      </c>
    </row>
    <row r="23" spans="1:15" x14ac:dyDescent="0.25">
      <c r="A23" s="30">
        <v>18</v>
      </c>
      <c r="B23" s="31"/>
      <c r="C23" s="31"/>
      <c r="D23" s="31"/>
      <c r="E23" s="31"/>
      <c r="F23" s="32"/>
      <c r="G23" s="24" t="str">
        <f t="shared" si="0"/>
        <v xml:space="preserve"> </v>
      </c>
      <c r="H23" s="33"/>
      <c r="I23" s="34"/>
      <c r="J23" s="34"/>
      <c r="K23" s="34"/>
      <c r="L23" s="34"/>
      <c r="M23" s="34"/>
      <c r="N23" s="34"/>
      <c r="O23" s="27">
        <f t="shared" si="1"/>
        <v>0</v>
      </c>
    </row>
    <row r="24" spans="1:15" x14ac:dyDescent="0.25">
      <c r="A24" s="30">
        <v>19</v>
      </c>
      <c r="B24" s="31"/>
      <c r="C24" s="31"/>
      <c r="D24" s="31"/>
      <c r="E24" s="31"/>
      <c r="F24" s="32"/>
      <c r="G24" s="24" t="str">
        <f t="shared" si="0"/>
        <v xml:space="preserve"> </v>
      </c>
      <c r="H24" s="33"/>
      <c r="I24" s="34"/>
      <c r="J24" s="34"/>
      <c r="K24" s="34"/>
      <c r="L24" s="34"/>
      <c r="M24" s="34"/>
      <c r="N24" s="34"/>
      <c r="O24" s="27">
        <f t="shared" si="1"/>
        <v>0</v>
      </c>
    </row>
    <row r="25" spans="1:15" x14ac:dyDescent="0.25">
      <c r="A25" s="30">
        <v>20</v>
      </c>
      <c r="B25" s="31"/>
      <c r="C25" s="31"/>
      <c r="D25" s="31"/>
      <c r="E25" s="31"/>
      <c r="F25" s="32"/>
      <c r="G25" s="24" t="str">
        <f t="shared" si="0"/>
        <v xml:space="preserve"> </v>
      </c>
      <c r="H25" s="33"/>
      <c r="I25" s="34"/>
      <c r="J25" s="34"/>
      <c r="K25" s="34"/>
      <c r="L25" s="34"/>
      <c r="M25" s="34"/>
      <c r="N25" s="34"/>
      <c r="O25" s="27">
        <f t="shared" si="1"/>
        <v>0</v>
      </c>
    </row>
    <row r="26" spans="1:15" x14ac:dyDescent="0.25">
      <c r="A26" s="30">
        <v>21</v>
      </c>
      <c r="B26" s="31"/>
      <c r="C26" s="31"/>
      <c r="D26" s="31"/>
      <c r="E26" s="31"/>
      <c r="F26" s="32"/>
      <c r="G26" s="24" t="str">
        <f t="shared" si="0"/>
        <v xml:space="preserve"> </v>
      </c>
      <c r="H26" s="33"/>
      <c r="I26" s="34"/>
      <c r="J26" s="34"/>
      <c r="K26" s="34"/>
      <c r="L26" s="34"/>
      <c r="M26" s="34"/>
      <c r="N26" s="34"/>
      <c r="O26" s="27">
        <f t="shared" si="1"/>
        <v>0</v>
      </c>
    </row>
    <row r="27" spans="1:15" x14ac:dyDescent="0.25">
      <c r="A27" s="30">
        <v>22</v>
      </c>
      <c r="B27" s="31"/>
      <c r="C27" s="31"/>
      <c r="D27" s="31"/>
      <c r="E27" s="31"/>
      <c r="F27" s="32"/>
      <c r="G27" s="24" t="str">
        <f t="shared" si="0"/>
        <v xml:space="preserve"> </v>
      </c>
      <c r="H27" s="33"/>
      <c r="I27" s="34"/>
      <c r="J27" s="34"/>
      <c r="K27" s="34"/>
      <c r="L27" s="34"/>
      <c r="M27" s="34"/>
      <c r="N27" s="34"/>
      <c r="O27" s="27">
        <f t="shared" si="1"/>
        <v>0</v>
      </c>
    </row>
    <row r="28" spans="1:15" x14ac:dyDescent="0.25">
      <c r="A28" s="30">
        <v>23</v>
      </c>
      <c r="B28" s="31"/>
      <c r="C28" s="31"/>
      <c r="D28" s="31"/>
      <c r="E28" s="31"/>
      <c r="F28" s="32"/>
      <c r="G28" s="24" t="str">
        <f t="shared" si="0"/>
        <v xml:space="preserve"> </v>
      </c>
      <c r="H28" s="33"/>
      <c r="I28" s="34"/>
      <c r="J28" s="34"/>
      <c r="K28" s="34"/>
      <c r="L28" s="34"/>
      <c r="M28" s="34"/>
      <c r="N28" s="34"/>
      <c r="O28" s="27">
        <f t="shared" si="1"/>
        <v>0</v>
      </c>
    </row>
    <row r="29" spans="1:15" ht="25.5" customHeight="1" x14ac:dyDescent="0.25">
      <c r="A29" s="35"/>
      <c r="B29" s="56" t="s">
        <v>33</v>
      </c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36">
        <f>SUM(O6:O28)</f>
        <v>0</v>
      </c>
    </row>
    <row r="30" spans="1:15" ht="25.5" customHeight="1" x14ac:dyDescent="0.25">
      <c r="A30" s="35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36"/>
    </row>
    <row r="31" spans="1:15" ht="12.75" customHeight="1" x14ac:dyDescent="0.25">
      <c r="B31" s="52" t="s">
        <v>64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</row>
  </sheetData>
  <sheetProtection selectLockedCells="1" selectUnlockedCells="1"/>
  <mergeCells count="6">
    <mergeCell ref="B31:N31"/>
    <mergeCell ref="B1:D1"/>
    <mergeCell ref="I1:N1"/>
    <mergeCell ref="B2:D2"/>
    <mergeCell ref="B29:N29"/>
    <mergeCell ref="B30:N30"/>
  </mergeCells>
  <pageMargins left="0.70833333333333337" right="0.70833333333333337" top="0.78749999999999998" bottom="0.78749999999999998" header="0.51180555555555551" footer="0.51180555555555551"/>
  <pageSetup paperSize="9" firstPageNumber="0" fitToHeight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31"/>
  <sheetViews>
    <sheetView topLeftCell="A13" zoomScale="85" zoomScaleNormal="85" workbookViewId="0">
      <selection activeCell="B32" sqref="B32"/>
    </sheetView>
  </sheetViews>
  <sheetFormatPr baseColWidth="10" defaultColWidth="10.6640625" defaultRowHeight="13.2" x14ac:dyDescent="0.25"/>
  <cols>
    <col min="1" max="1" width="3.44140625" style="1" customWidth="1"/>
    <col min="2" max="3" width="16.6640625" style="1" customWidth="1"/>
    <col min="4" max="4" width="20.6640625" style="1" customWidth="1"/>
    <col min="5" max="5" width="15.6640625" style="2" customWidth="1"/>
    <col min="6" max="6" width="6.5546875" style="3" customWidth="1"/>
    <col min="7" max="7" width="12.33203125" style="1" customWidth="1"/>
    <col min="8" max="8" width="14" style="1" customWidth="1"/>
    <col min="9" max="9" width="13.33203125" style="1" customWidth="1"/>
    <col min="10" max="10" width="14" style="1" customWidth="1"/>
    <col min="11" max="11" width="13.33203125" style="1" customWidth="1"/>
    <col min="12" max="12" width="14" style="1" customWidth="1"/>
    <col min="13" max="14" width="12.33203125" style="1" customWidth="1"/>
    <col min="15" max="15" width="14.109375" style="1" customWidth="1"/>
    <col min="16" max="16384" width="10.6640625" style="5"/>
  </cols>
  <sheetData>
    <row r="1" spans="1:15" ht="39" customHeight="1" x14ac:dyDescent="0.25">
      <c r="B1" s="53" t="s">
        <v>63</v>
      </c>
      <c r="C1" s="53"/>
      <c r="D1" s="53"/>
      <c r="G1" s="54" t="s">
        <v>34</v>
      </c>
      <c r="H1" s="54"/>
      <c r="I1" s="54"/>
      <c r="J1" s="54"/>
      <c r="K1" s="54"/>
      <c r="L1" s="54"/>
      <c r="M1" s="38"/>
      <c r="N1" s="38"/>
    </row>
    <row r="2" spans="1:15" ht="45" customHeight="1" x14ac:dyDescent="0.25">
      <c r="A2" s="7"/>
      <c r="B2" s="54" t="s">
        <v>35</v>
      </c>
      <c r="C2" s="54"/>
      <c r="D2" s="54"/>
      <c r="E2" s="54"/>
      <c r="F2" s="10"/>
      <c r="G2" s="57" t="s">
        <v>36</v>
      </c>
      <c r="H2" s="57"/>
      <c r="I2" s="57" t="s">
        <v>37</v>
      </c>
      <c r="J2" s="57"/>
      <c r="K2" s="57" t="s">
        <v>38</v>
      </c>
      <c r="L2" s="57"/>
      <c r="M2" s="58" t="s">
        <v>39</v>
      </c>
      <c r="N2" s="58" t="s">
        <v>40</v>
      </c>
      <c r="O2" s="58" t="s">
        <v>41</v>
      </c>
    </row>
    <row r="3" spans="1:15" ht="26.4" x14ac:dyDescent="0.25">
      <c r="A3" s="15" t="s">
        <v>8</v>
      </c>
      <c r="B3" s="15" t="s">
        <v>9</v>
      </c>
      <c r="C3" s="15" t="s">
        <v>10</v>
      </c>
      <c r="D3" s="15" t="s">
        <v>11</v>
      </c>
      <c r="E3" s="16" t="s">
        <v>13</v>
      </c>
      <c r="F3" s="17" t="s">
        <v>14</v>
      </c>
      <c r="G3" s="19" t="s">
        <v>42</v>
      </c>
      <c r="H3" s="19" t="s">
        <v>43</v>
      </c>
      <c r="I3" s="19" t="s">
        <v>44</v>
      </c>
      <c r="J3" s="19" t="s">
        <v>43</v>
      </c>
      <c r="K3" s="19" t="s">
        <v>44</v>
      </c>
      <c r="L3" s="19" t="s">
        <v>43</v>
      </c>
      <c r="M3" s="58"/>
      <c r="N3" s="58"/>
      <c r="O3" s="58"/>
    </row>
    <row r="4" spans="1:15" s="29" customFormat="1" x14ac:dyDescent="0.25">
      <c r="A4" s="21" t="s">
        <v>23</v>
      </c>
      <c r="B4" s="22" t="str">
        <f>VLOOKUP(A4,Teilnahme!$A$4:$G$28,2,0)</f>
        <v>Musterjunge</v>
      </c>
      <c r="C4" s="22" t="str">
        <f>VLOOKUP($A$4,Teilnahme!$A$4:$G$28,3,0)</f>
        <v>Eiji</v>
      </c>
      <c r="D4" s="22" t="str">
        <f>VLOOKUP(A4,Teilnahme!$A$4:$G$28,4,0)</f>
        <v>Seikenjuku</v>
      </c>
      <c r="E4" s="23">
        <f>VLOOKUP(A4,Teilnahme!$A$4:$G$28,6,0)</f>
        <v>31607</v>
      </c>
      <c r="F4" s="22">
        <f>VLOOKUP(A4,Teilnahme!$A$4:$G$28,7,0)</f>
        <v>37.844647244647241</v>
      </c>
      <c r="G4" s="39" t="s">
        <v>45</v>
      </c>
      <c r="H4" s="39" t="s">
        <v>45</v>
      </c>
      <c r="I4" s="39" t="s">
        <v>28</v>
      </c>
      <c r="J4" s="39" t="s">
        <v>45</v>
      </c>
      <c r="K4" s="39" t="s">
        <v>28</v>
      </c>
      <c r="L4" s="39" t="s">
        <v>45</v>
      </c>
      <c r="M4" s="39" t="s">
        <v>45</v>
      </c>
      <c r="N4" s="39"/>
      <c r="O4" s="27">
        <f>SUM(COUNTIF(I4:K4,"x")*15)</f>
        <v>30</v>
      </c>
    </row>
    <row r="5" spans="1:15" s="29" customFormat="1" x14ac:dyDescent="0.25">
      <c r="A5" s="21" t="s">
        <v>29</v>
      </c>
      <c r="B5" s="22" t="str">
        <f>VLOOKUP(A5,Teilnahme!$A$4:$G$28,2,0)</f>
        <v>Mustermädchen</v>
      </c>
      <c r="C5" s="22" t="str">
        <f>VLOOKUP(A5,Teilnahme!$A$4:$G$28,3,0)</f>
        <v>Junko</v>
      </c>
      <c r="D5" s="22" t="str">
        <f>VLOOKUP(A5,Teilnahme!$A$4:$G$28,4,0)</f>
        <v>Seikenjuku</v>
      </c>
      <c r="E5" s="23">
        <f>VLOOKUP(A5,Teilnahme!$A$4:$G$28,6,0)</f>
        <v>39271</v>
      </c>
      <c r="F5" s="22">
        <f>VLOOKUP(A5,Teilnahme!$A$4:$G$28,7,0)</f>
        <v>16.861140684410646</v>
      </c>
      <c r="G5" s="39"/>
      <c r="H5" s="39"/>
      <c r="I5" s="39" t="s">
        <v>28</v>
      </c>
      <c r="J5" s="39"/>
      <c r="K5" s="39"/>
      <c r="L5" s="39" t="s">
        <v>45</v>
      </c>
      <c r="M5" s="39"/>
      <c r="N5" s="39"/>
      <c r="O5" s="27">
        <f t="shared" ref="O5:O28" si="0">SUM(COUNTIF(I5:K5,"x")*15)</f>
        <v>15</v>
      </c>
    </row>
    <row r="6" spans="1:15" x14ac:dyDescent="0.25">
      <c r="A6" s="30">
        <v>1</v>
      </c>
      <c r="B6" s="31">
        <f>VLOOKUP(A6,Teilnahme!$A$4:$G$28,2,0)</f>
        <v>0</v>
      </c>
      <c r="C6" s="31">
        <f>VLOOKUP(A6,Teilnahme!$A$4:$G$28,3,0)</f>
        <v>0</v>
      </c>
      <c r="D6" s="31">
        <f>VLOOKUP(A6,Teilnahme!$A$4:$G$28,4,0)</f>
        <v>0</v>
      </c>
      <c r="E6" s="23">
        <f>VLOOKUP(A6,Teilnahme!$A$4:$G$28,6,0)</f>
        <v>0</v>
      </c>
      <c r="F6" s="22" t="str">
        <f>VLOOKUP(A6,Teilnahme!$A$4:$G$28,7,0)</f>
        <v xml:space="preserve"> </v>
      </c>
      <c r="G6" s="34"/>
      <c r="H6" s="34"/>
      <c r="I6" s="34"/>
      <c r="J6" s="34"/>
      <c r="K6" s="34"/>
      <c r="L6" s="34"/>
      <c r="M6" s="34"/>
      <c r="N6" s="34"/>
      <c r="O6" s="27">
        <f t="shared" si="0"/>
        <v>0</v>
      </c>
    </row>
    <row r="7" spans="1:15" x14ac:dyDescent="0.25">
      <c r="A7" s="30">
        <v>2</v>
      </c>
      <c r="B7" s="31">
        <f>VLOOKUP(A7,Teilnahme!$A$4:$G$28,2,0)</f>
        <v>0</v>
      </c>
      <c r="C7" s="31">
        <f>VLOOKUP(A7,Teilnahme!$A$4:$G$28,3,0)</f>
        <v>0</v>
      </c>
      <c r="D7" s="31">
        <f>VLOOKUP(A7,Teilnahme!$A$4:$G$28,4,0)</f>
        <v>0</v>
      </c>
      <c r="E7" s="23">
        <f>VLOOKUP(A7,Teilnahme!$A$4:$G$28,6,0)</f>
        <v>0</v>
      </c>
      <c r="F7" s="22" t="str">
        <f>VLOOKUP(A7,Teilnahme!$A$4:$G$28,7,0)</f>
        <v xml:space="preserve"> </v>
      </c>
      <c r="G7" s="34"/>
      <c r="H7" s="34"/>
      <c r="I7" s="34"/>
      <c r="J7" s="34"/>
      <c r="K7" s="34"/>
      <c r="L7" s="34"/>
      <c r="M7" s="34"/>
      <c r="N7" s="34"/>
      <c r="O7" s="27">
        <f t="shared" si="0"/>
        <v>0</v>
      </c>
    </row>
    <row r="8" spans="1:15" x14ac:dyDescent="0.25">
      <c r="A8" s="30">
        <v>3</v>
      </c>
      <c r="B8" s="31">
        <f>VLOOKUP(A8,Teilnahme!$A$4:$G$28,2,0)</f>
        <v>0</v>
      </c>
      <c r="C8" s="31">
        <f>VLOOKUP(A8,Teilnahme!$A$4:$G$28,3,0)</f>
        <v>0</v>
      </c>
      <c r="D8" s="31">
        <f>VLOOKUP(A8,Teilnahme!$A$4:$G$28,4,0)</f>
        <v>0</v>
      </c>
      <c r="E8" s="23">
        <f>VLOOKUP(A8,Teilnahme!$A$4:$G$28,6,0)</f>
        <v>0</v>
      </c>
      <c r="F8" s="22" t="str">
        <f>VLOOKUP(A8,Teilnahme!$A$4:$G$28,7,0)</f>
        <v xml:space="preserve"> </v>
      </c>
      <c r="G8" s="34"/>
      <c r="H8" s="34"/>
      <c r="I8" s="34"/>
      <c r="J8" s="34"/>
      <c r="K8" s="34"/>
      <c r="L8" s="34"/>
      <c r="M8" s="34"/>
      <c r="N8" s="34"/>
      <c r="O8" s="27">
        <f t="shared" si="0"/>
        <v>0</v>
      </c>
    </row>
    <row r="9" spans="1:15" x14ac:dyDescent="0.25">
      <c r="A9" s="30">
        <v>4</v>
      </c>
      <c r="B9" s="31">
        <f>VLOOKUP(A9,Teilnahme!$A$4:$G$28,2,0)</f>
        <v>0</v>
      </c>
      <c r="C9" s="31">
        <f>VLOOKUP(A9,Teilnahme!$A$4:$G$28,3,0)</f>
        <v>0</v>
      </c>
      <c r="D9" s="31">
        <f>VLOOKUP(A9,Teilnahme!$A$4:$G$28,4,0)</f>
        <v>0</v>
      </c>
      <c r="E9" s="23">
        <f>VLOOKUP(A9,Teilnahme!$A$4:$G$28,6,0)</f>
        <v>0</v>
      </c>
      <c r="F9" s="22" t="str">
        <f>VLOOKUP(A9,Teilnahme!$A$4:$G$28,7,0)</f>
        <v xml:space="preserve"> </v>
      </c>
      <c r="G9" s="34"/>
      <c r="H9" s="34"/>
      <c r="I9" s="34"/>
      <c r="J9" s="34"/>
      <c r="K9" s="34"/>
      <c r="L9" s="34"/>
      <c r="M9" s="34"/>
      <c r="N9" s="34"/>
      <c r="O9" s="27">
        <f t="shared" si="0"/>
        <v>0</v>
      </c>
    </row>
    <row r="10" spans="1:15" x14ac:dyDescent="0.25">
      <c r="A10" s="30">
        <v>5</v>
      </c>
      <c r="B10" s="31">
        <f>VLOOKUP(A10,Teilnahme!$A$4:$G$28,2,0)</f>
        <v>0</v>
      </c>
      <c r="C10" s="31">
        <f>VLOOKUP(A10,Teilnahme!$A$4:$G$28,3,0)</f>
        <v>0</v>
      </c>
      <c r="D10" s="31">
        <f>VLOOKUP(A10,Teilnahme!$A$4:$G$28,4,0)</f>
        <v>0</v>
      </c>
      <c r="E10" s="23">
        <f>VLOOKUP(A10,Teilnahme!$A$4:$G$28,6,0)</f>
        <v>0</v>
      </c>
      <c r="F10" s="22" t="str">
        <f>VLOOKUP(A10,Teilnahme!$A$4:$G$28,7,0)</f>
        <v xml:space="preserve"> </v>
      </c>
      <c r="G10" s="34"/>
      <c r="H10" s="34"/>
      <c r="I10" s="34"/>
      <c r="J10" s="34"/>
      <c r="K10" s="34"/>
      <c r="L10" s="34"/>
      <c r="M10" s="34"/>
      <c r="N10" s="34"/>
      <c r="O10" s="27">
        <f t="shared" si="0"/>
        <v>0</v>
      </c>
    </row>
    <row r="11" spans="1:15" x14ac:dyDescent="0.25">
      <c r="A11" s="30">
        <v>6</v>
      </c>
      <c r="B11" s="31">
        <f>VLOOKUP(A11,Teilnahme!$A$4:$G$28,2,0)</f>
        <v>0</v>
      </c>
      <c r="C11" s="31">
        <f>VLOOKUP(A11,Teilnahme!$A$4:$G$28,3,0)</f>
        <v>0</v>
      </c>
      <c r="D11" s="31">
        <f>VLOOKUP(A11,Teilnahme!$A$4:$G$28,4,0)</f>
        <v>0</v>
      </c>
      <c r="E11" s="23">
        <f>VLOOKUP(A11,Teilnahme!$A$4:$G$28,6,0)</f>
        <v>0</v>
      </c>
      <c r="F11" s="22" t="str">
        <f>VLOOKUP(A11,Teilnahme!$A$4:$G$28,7,0)</f>
        <v xml:space="preserve"> </v>
      </c>
      <c r="G11" s="34"/>
      <c r="H11" s="34"/>
      <c r="I11" s="34"/>
      <c r="J11" s="34"/>
      <c r="K11" s="34"/>
      <c r="L11" s="34"/>
      <c r="M11" s="34"/>
      <c r="N11" s="34"/>
      <c r="O11" s="27">
        <f t="shared" si="0"/>
        <v>0</v>
      </c>
    </row>
    <row r="12" spans="1:15" x14ac:dyDescent="0.25">
      <c r="A12" s="30">
        <v>7</v>
      </c>
      <c r="B12" s="31">
        <f>VLOOKUP(A12,Teilnahme!$A$4:$G$28,2,0)</f>
        <v>0</v>
      </c>
      <c r="C12" s="31">
        <f>VLOOKUP(A12,Teilnahme!$A$4:$G$28,3,0)</f>
        <v>0</v>
      </c>
      <c r="D12" s="31">
        <f>VLOOKUP(A12,Teilnahme!$A$4:$G$28,4,0)</f>
        <v>0</v>
      </c>
      <c r="E12" s="23">
        <f>VLOOKUP(A12,Teilnahme!$A$4:$G$28,6,0)</f>
        <v>0</v>
      </c>
      <c r="F12" s="22" t="str">
        <f>VLOOKUP(A12,Teilnahme!$A$4:$G$28,7,0)</f>
        <v xml:space="preserve"> </v>
      </c>
      <c r="G12" s="34"/>
      <c r="H12" s="34"/>
      <c r="I12" s="34"/>
      <c r="J12" s="34"/>
      <c r="K12" s="34"/>
      <c r="L12" s="34"/>
      <c r="M12" s="34"/>
      <c r="N12" s="34"/>
      <c r="O12" s="27">
        <f t="shared" si="0"/>
        <v>0</v>
      </c>
    </row>
    <row r="13" spans="1:15" x14ac:dyDescent="0.25">
      <c r="A13" s="30">
        <v>8</v>
      </c>
      <c r="B13" s="31">
        <f>VLOOKUP(A13,Teilnahme!$A$4:$G$28,2,0)</f>
        <v>0</v>
      </c>
      <c r="C13" s="31">
        <f>VLOOKUP(A13,Teilnahme!$A$4:$G$28,3,0)</f>
        <v>0</v>
      </c>
      <c r="D13" s="31">
        <f>VLOOKUP(A13,Teilnahme!$A$4:$G$28,4,0)</f>
        <v>0</v>
      </c>
      <c r="E13" s="23">
        <f>VLOOKUP(A13,Teilnahme!$A$4:$G$28,6,0)</f>
        <v>0</v>
      </c>
      <c r="F13" s="22" t="str">
        <f>VLOOKUP(A13,Teilnahme!$A$4:$G$28,7,0)</f>
        <v xml:space="preserve"> </v>
      </c>
      <c r="G13" s="34"/>
      <c r="H13" s="34"/>
      <c r="I13" s="34"/>
      <c r="J13" s="34"/>
      <c r="K13" s="34"/>
      <c r="L13" s="34"/>
      <c r="M13" s="34"/>
      <c r="N13" s="34"/>
      <c r="O13" s="27">
        <f t="shared" si="0"/>
        <v>0</v>
      </c>
    </row>
    <row r="14" spans="1:15" x14ac:dyDescent="0.25">
      <c r="A14" s="30">
        <v>9</v>
      </c>
      <c r="B14" s="31">
        <f>VLOOKUP(A14,Teilnahme!$A$4:$G$28,2,0)</f>
        <v>0</v>
      </c>
      <c r="C14" s="31">
        <f>VLOOKUP(A14,Teilnahme!$A$4:$G$28,3,0)</f>
        <v>0</v>
      </c>
      <c r="D14" s="31">
        <f>VLOOKUP(A14,Teilnahme!$A$4:$G$28,4,0)</f>
        <v>0</v>
      </c>
      <c r="E14" s="23">
        <f>VLOOKUP(A14,Teilnahme!$A$4:$G$28,6,0)</f>
        <v>0</v>
      </c>
      <c r="F14" s="22" t="str">
        <f>VLOOKUP(A14,Teilnahme!$A$4:$G$28,7,0)</f>
        <v xml:space="preserve"> </v>
      </c>
      <c r="G14" s="34"/>
      <c r="H14" s="34"/>
      <c r="I14" s="34"/>
      <c r="J14" s="34"/>
      <c r="K14" s="34"/>
      <c r="L14" s="34"/>
      <c r="M14" s="34"/>
      <c r="N14" s="34"/>
      <c r="O14" s="27">
        <f t="shared" si="0"/>
        <v>0</v>
      </c>
    </row>
    <row r="15" spans="1:15" x14ac:dyDescent="0.25">
      <c r="A15" s="30">
        <v>10</v>
      </c>
      <c r="B15" s="31">
        <f>VLOOKUP(A15,Teilnahme!$A$4:$G$28,2,0)</f>
        <v>0</v>
      </c>
      <c r="C15" s="31">
        <f>VLOOKUP(A15,Teilnahme!$A$4:$G$28,3,0)</f>
        <v>0</v>
      </c>
      <c r="D15" s="31">
        <f>VLOOKUP(A15,Teilnahme!$A$4:$G$28,4,0)</f>
        <v>0</v>
      </c>
      <c r="E15" s="23">
        <f>VLOOKUP(A15,Teilnahme!$A$4:$G$28,6,0)</f>
        <v>0</v>
      </c>
      <c r="F15" s="22" t="str">
        <f>VLOOKUP(A15,Teilnahme!$A$4:$G$28,7,0)</f>
        <v xml:space="preserve"> </v>
      </c>
      <c r="G15" s="34"/>
      <c r="H15" s="34"/>
      <c r="I15" s="34"/>
      <c r="J15" s="34"/>
      <c r="K15" s="34"/>
      <c r="L15" s="34"/>
      <c r="M15" s="34"/>
      <c r="N15" s="34"/>
      <c r="O15" s="27">
        <f t="shared" si="0"/>
        <v>0</v>
      </c>
    </row>
    <row r="16" spans="1:15" x14ac:dyDescent="0.25">
      <c r="A16" s="30">
        <v>11</v>
      </c>
      <c r="B16" s="31">
        <f>VLOOKUP(A16,Teilnahme!$A$4:$G$28,2,0)</f>
        <v>0</v>
      </c>
      <c r="C16" s="31">
        <f>VLOOKUP(A16,Teilnahme!$A$4:$G$28,3,0)</f>
        <v>0</v>
      </c>
      <c r="D16" s="31">
        <f>VLOOKUP(A16,Teilnahme!$A$4:$G$28,4,0)</f>
        <v>0</v>
      </c>
      <c r="E16" s="23">
        <f>VLOOKUP(A16,Teilnahme!$A$4:$G$28,6,0)</f>
        <v>0</v>
      </c>
      <c r="F16" s="22" t="str">
        <f>VLOOKUP(A16,Teilnahme!$A$4:$G$28,7,0)</f>
        <v xml:space="preserve"> </v>
      </c>
      <c r="G16" s="34"/>
      <c r="H16" s="34"/>
      <c r="I16" s="34"/>
      <c r="J16" s="34"/>
      <c r="K16" s="34"/>
      <c r="L16" s="34"/>
      <c r="M16" s="34"/>
      <c r="N16" s="34"/>
      <c r="O16" s="27">
        <f t="shared" si="0"/>
        <v>0</v>
      </c>
    </row>
    <row r="17" spans="1:15" x14ac:dyDescent="0.25">
      <c r="A17" s="30">
        <v>12</v>
      </c>
      <c r="B17" s="31">
        <f>VLOOKUP(A17,Teilnahme!$A$4:$G$28,2,0)</f>
        <v>0</v>
      </c>
      <c r="C17" s="31">
        <f>VLOOKUP(A17,Teilnahme!$A$4:$G$28,3,0)</f>
        <v>0</v>
      </c>
      <c r="D17" s="31">
        <f>VLOOKUP(A17,Teilnahme!$A$4:$G$28,4,0)</f>
        <v>0</v>
      </c>
      <c r="E17" s="23">
        <f>VLOOKUP(A17,Teilnahme!$A$4:$G$28,6,0)</f>
        <v>0</v>
      </c>
      <c r="F17" s="22" t="str">
        <f>VLOOKUP(A17,Teilnahme!$A$4:$G$28,7,0)</f>
        <v xml:space="preserve"> </v>
      </c>
      <c r="G17" s="34"/>
      <c r="H17" s="34"/>
      <c r="I17" s="34"/>
      <c r="J17" s="34"/>
      <c r="K17" s="34"/>
      <c r="L17" s="34"/>
      <c r="M17" s="34"/>
      <c r="N17" s="34"/>
      <c r="O17" s="27">
        <f t="shared" si="0"/>
        <v>0</v>
      </c>
    </row>
    <row r="18" spans="1:15" x14ac:dyDescent="0.25">
      <c r="A18" s="30">
        <v>13</v>
      </c>
      <c r="B18" s="31">
        <f>VLOOKUP(A18,Teilnahme!$A$4:$G$28,2,0)</f>
        <v>0</v>
      </c>
      <c r="C18" s="31">
        <f>VLOOKUP(A18,Teilnahme!$A$4:$G$28,3,0)</f>
        <v>0</v>
      </c>
      <c r="D18" s="31">
        <f>VLOOKUP(A18,Teilnahme!$A$4:$G$28,4,0)</f>
        <v>0</v>
      </c>
      <c r="E18" s="23">
        <f>VLOOKUP(A18,Teilnahme!$A$4:$G$28,6,0)</f>
        <v>0</v>
      </c>
      <c r="F18" s="22" t="str">
        <f>VLOOKUP(A18,Teilnahme!$A$4:$G$28,7,0)</f>
        <v xml:space="preserve"> </v>
      </c>
      <c r="G18" s="34"/>
      <c r="H18" s="34"/>
      <c r="I18" s="34"/>
      <c r="J18" s="34"/>
      <c r="K18" s="34"/>
      <c r="L18" s="34"/>
      <c r="M18" s="34"/>
      <c r="N18" s="34"/>
      <c r="O18" s="27">
        <f t="shared" si="0"/>
        <v>0</v>
      </c>
    </row>
    <row r="19" spans="1:15" x14ac:dyDescent="0.25">
      <c r="A19" s="30">
        <v>14</v>
      </c>
      <c r="B19" s="31">
        <f>VLOOKUP(A19,Teilnahme!$A$4:$G$28,2,0)</f>
        <v>0</v>
      </c>
      <c r="C19" s="31">
        <f>VLOOKUP(A19,Teilnahme!$A$4:$G$28,3,0)</f>
        <v>0</v>
      </c>
      <c r="D19" s="31">
        <f>VLOOKUP(A19,Teilnahme!$A$4:$G$28,4,0)</f>
        <v>0</v>
      </c>
      <c r="E19" s="23">
        <f>VLOOKUP(A19,Teilnahme!$A$4:$G$28,6,0)</f>
        <v>0</v>
      </c>
      <c r="F19" s="22" t="str">
        <f>VLOOKUP(A19,Teilnahme!$A$4:$G$28,7,0)</f>
        <v xml:space="preserve"> </v>
      </c>
      <c r="G19" s="34"/>
      <c r="H19" s="34"/>
      <c r="I19" s="34"/>
      <c r="J19" s="34"/>
      <c r="K19" s="34"/>
      <c r="L19" s="34"/>
      <c r="M19" s="34"/>
      <c r="N19" s="34"/>
      <c r="O19" s="27">
        <f t="shared" si="0"/>
        <v>0</v>
      </c>
    </row>
    <row r="20" spans="1:15" x14ac:dyDescent="0.25">
      <c r="A20" s="30">
        <v>15</v>
      </c>
      <c r="B20" s="31">
        <f>VLOOKUP(A20,Teilnahme!$A$4:$G$28,2,0)</f>
        <v>0</v>
      </c>
      <c r="C20" s="31">
        <f>VLOOKUP(A20,Teilnahme!$A$4:$G$28,3,0)</f>
        <v>0</v>
      </c>
      <c r="D20" s="31">
        <f>VLOOKUP(A20,Teilnahme!$A$4:$G$28,4,0)</f>
        <v>0</v>
      </c>
      <c r="E20" s="23">
        <f>VLOOKUP(A20,Teilnahme!$A$4:$G$28,6,0)</f>
        <v>0</v>
      </c>
      <c r="F20" s="22" t="str">
        <f>VLOOKUP(A20,Teilnahme!$A$4:$G$28,7,0)</f>
        <v xml:space="preserve"> </v>
      </c>
      <c r="G20" s="34"/>
      <c r="H20" s="34"/>
      <c r="I20" s="34"/>
      <c r="J20" s="34"/>
      <c r="K20" s="34"/>
      <c r="L20" s="34"/>
      <c r="M20" s="34"/>
      <c r="N20" s="34"/>
      <c r="O20" s="27">
        <f t="shared" si="0"/>
        <v>0</v>
      </c>
    </row>
    <row r="21" spans="1:15" x14ac:dyDescent="0.25">
      <c r="A21" s="30">
        <v>16</v>
      </c>
      <c r="B21" s="31">
        <f>VLOOKUP(A21,Teilnahme!$A$4:$G$28,2,0)</f>
        <v>0</v>
      </c>
      <c r="C21" s="31">
        <f>VLOOKUP(A21,Teilnahme!$A$4:$G$28,3,0)</f>
        <v>0</v>
      </c>
      <c r="D21" s="31">
        <f>VLOOKUP(A21,Teilnahme!$A$4:$G$28,4,0)</f>
        <v>0</v>
      </c>
      <c r="E21" s="23">
        <f>VLOOKUP(A21,Teilnahme!$A$4:$G$28,6,0)</f>
        <v>0</v>
      </c>
      <c r="F21" s="22" t="str">
        <f>VLOOKUP(A21,Teilnahme!$A$4:$G$28,7,0)</f>
        <v xml:space="preserve"> </v>
      </c>
      <c r="G21" s="34"/>
      <c r="H21" s="34"/>
      <c r="I21" s="34"/>
      <c r="J21" s="34"/>
      <c r="K21" s="34"/>
      <c r="L21" s="34"/>
      <c r="M21" s="34"/>
      <c r="N21" s="34"/>
      <c r="O21" s="27">
        <f t="shared" si="0"/>
        <v>0</v>
      </c>
    </row>
    <row r="22" spans="1:15" x14ac:dyDescent="0.25">
      <c r="A22" s="30">
        <v>17</v>
      </c>
      <c r="B22" s="31">
        <f>VLOOKUP(A22,Teilnahme!$A$4:$G$28,2,0)</f>
        <v>0</v>
      </c>
      <c r="C22" s="31">
        <f>VLOOKUP(A22,Teilnahme!$A$4:$G$28,3,0)</f>
        <v>0</v>
      </c>
      <c r="D22" s="31">
        <f>VLOOKUP(A22,Teilnahme!$A$4:$G$28,4,0)</f>
        <v>0</v>
      </c>
      <c r="E22" s="23">
        <f>VLOOKUP(A22,Teilnahme!$A$4:$G$28,6,0)</f>
        <v>0</v>
      </c>
      <c r="F22" s="22" t="str">
        <f>VLOOKUP(A22,Teilnahme!$A$4:$G$28,7,0)</f>
        <v xml:space="preserve"> </v>
      </c>
      <c r="G22" s="34"/>
      <c r="H22" s="34"/>
      <c r="I22" s="34"/>
      <c r="J22" s="34"/>
      <c r="K22" s="34"/>
      <c r="L22" s="34"/>
      <c r="M22" s="34"/>
      <c r="N22" s="34"/>
      <c r="O22" s="27">
        <f t="shared" si="0"/>
        <v>0</v>
      </c>
    </row>
    <row r="23" spans="1:15" x14ac:dyDescent="0.25">
      <c r="A23" s="30">
        <v>18</v>
      </c>
      <c r="B23" s="31">
        <f>VLOOKUP(A23,Teilnahme!$A$4:$G$28,2,0)</f>
        <v>0</v>
      </c>
      <c r="C23" s="31">
        <f>VLOOKUP(A23,Teilnahme!$A$4:$G$28,3,0)</f>
        <v>0</v>
      </c>
      <c r="D23" s="31">
        <f>VLOOKUP(A23,Teilnahme!$A$4:$G$28,4,0)</f>
        <v>0</v>
      </c>
      <c r="E23" s="23">
        <f>VLOOKUP(A23,Teilnahme!$A$4:$G$28,6,0)</f>
        <v>0</v>
      </c>
      <c r="F23" s="22" t="str">
        <f>VLOOKUP(A23,Teilnahme!$A$4:$G$28,7,0)</f>
        <v xml:space="preserve"> </v>
      </c>
      <c r="G23" s="34"/>
      <c r="H23" s="34"/>
      <c r="I23" s="34"/>
      <c r="J23" s="34"/>
      <c r="K23" s="34"/>
      <c r="L23" s="34"/>
      <c r="M23" s="34"/>
      <c r="N23" s="34"/>
      <c r="O23" s="27">
        <f t="shared" si="0"/>
        <v>0</v>
      </c>
    </row>
    <row r="24" spans="1:15" x14ac:dyDescent="0.25">
      <c r="A24" s="30">
        <v>19</v>
      </c>
      <c r="B24" s="31">
        <f>VLOOKUP(A24,Teilnahme!$A$4:$G$28,2,0)</f>
        <v>0</v>
      </c>
      <c r="C24" s="31">
        <f>VLOOKUP(A24,Teilnahme!$A$4:$G$28,3,0)</f>
        <v>0</v>
      </c>
      <c r="D24" s="31">
        <f>VLOOKUP(A24,Teilnahme!$A$4:$G$28,4,0)</f>
        <v>0</v>
      </c>
      <c r="E24" s="23">
        <f>VLOOKUP(A24,Teilnahme!$A$4:$G$28,6,0)</f>
        <v>0</v>
      </c>
      <c r="F24" s="22" t="str">
        <f>VLOOKUP(A24,Teilnahme!$A$4:$G$28,7,0)</f>
        <v xml:space="preserve"> </v>
      </c>
      <c r="G24" s="34"/>
      <c r="H24" s="34"/>
      <c r="I24" s="34"/>
      <c r="J24" s="34"/>
      <c r="K24" s="34"/>
      <c r="L24" s="34"/>
      <c r="M24" s="34"/>
      <c r="N24" s="34"/>
      <c r="O24" s="27">
        <f t="shared" si="0"/>
        <v>0</v>
      </c>
    </row>
    <row r="25" spans="1:15" x14ac:dyDescent="0.25">
      <c r="A25" s="30">
        <v>20</v>
      </c>
      <c r="B25" s="31">
        <f>VLOOKUP(A25,Teilnahme!$A$4:$G$28,2,0)</f>
        <v>0</v>
      </c>
      <c r="C25" s="31">
        <f>VLOOKUP(A25,Teilnahme!$A$4:$G$28,3,0)</f>
        <v>0</v>
      </c>
      <c r="D25" s="31">
        <f>VLOOKUP(A25,Teilnahme!$A$4:$G$28,4,0)</f>
        <v>0</v>
      </c>
      <c r="E25" s="23">
        <f>VLOOKUP(A25,Teilnahme!$A$4:$G$28,6,0)</f>
        <v>0</v>
      </c>
      <c r="F25" s="22" t="str">
        <f>VLOOKUP(A25,Teilnahme!$A$4:$G$28,7,0)</f>
        <v xml:space="preserve"> </v>
      </c>
      <c r="G25" s="34"/>
      <c r="H25" s="34"/>
      <c r="I25" s="34"/>
      <c r="J25" s="34"/>
      <c r="K25" s="34"/>
      <c r="L25" s="34"/>
      <c r="M25" s="34"/>
      <c r="N25" s="34"/>
      <c r="O25" s="27">
        <f t="shared" si="0"/>
        <v>0</v>
      </c>
    </row>
    <row r="26" spans="1:15" x14ac:dyDescent="0.25">
      <c r="A26" s="30">
        <v>21</v>
      </c>
      <c r="B26" s="31">
        <f>VLOOKUP(A26,Teilnahme!$A$4:$G$28,2,0)</f>
        <v>0</v>
      </c>
      <c r="C26" s="31">
        <f>VLOOKUP(A26,Teilnahme!$A$4:$G$28,3,0)</f>
        <v>0</v>
      </c>
      <c r="D26" s="31">
        <f>VLOOKUP(A26,Teilnahme!$A$4:$G$28,4,0)</f>
        <v>0</v>
      </c>
      <c r="E26" s="23">
        <f>VLOOKUP(A26,Teilnahme!$A$4:$G$28,6,0)</f>
        <v>0</v>
      </c>
      <c r="F26" s="22" t="str">
        <f>VLOOKUP(A26,Teilnahme!$A$4:$G$28,7,0)</f>
        <v xml:space="preserve"> </v>
      </c>
      <c r="G26" s="34"/>
      <c r="H26" s="34"/>
      <c r="I26" s="34"/>
      <c r="J26" s="34"/>
      <c r="K26" s="34"/>
      <c r="L26" s="34"/>
      <c r="M26" s="34"/>
      <c r="N26" s="34"/>
      <c r="O26" s="27">
        <f t="shared" si="0"/>
        <v>0</v>
      </c>
    </row>
    <row r="27" spans="1:15" x14ac:dyDescent="0.25">
      <c r="A27" s="30">
        <v>22</v>
      </c>
      <c r="B27" s="31">
        <f>VLOOKUP(A27,Teilnahme!$A$4:$G$28,2,0)</f>
        <v>0</v>
      </c>
      <c r="C27" s="31">
        <f>VLOOKUP(A27,Teilnahme!$A$4:$G$28,3,0)</f>
        <v>0</v>
      </c>
      <c r="D27" s="31">
        <f>VLOOKUP(A27,Teilnahme!$A$4:$G$28,4,0)</f>
        <v>0</v>
      </c>
      <c r="E27" s="23">
        <f>VLOOKUP(A27,Teilnahme!$A$4:$G$28,6,0)</f>
        <v>0</v>
      </c>
      <c r="F27" s="22" t="str">
        <f>VLOOKUP(A27,Teilnahme!$A$4:$G$28,7,0)</f>
        <v xml:space="preserve"> </v>
      </c>
      <c r="G27" s="34"/>
      <c r="H27" s="34"/>
      <c r="I27" s="34"/>
      <c r="J27" s="34"/>
      <c r="K27" s="34"/>
      <c r="L27" s="34"/>
      <c r="M27" s="34"/>
      <c r="N27" s="34"/>
      <c r="O27" s="27">
        <f t="shared" si="0"/>
        <v>0</v>
      </c>
    </row>
    <row r="28" spans="1:15" x14ac:dyDescent="0.25">
      <c r="A28" s="30">
        <v>23</v>
      </c>
      <c r="B28" s="31">
        <f>VLOOKUP(A28,Teilnahme!$A$4:$G$28,2,0)</f>
        <v>0</v>
      </c>
      <c r="C28" s="31">
        <f>VLOOKUP(A28,Teilnahme!$A$4:$G$28,3,0)</f>
        <v>0</v>
      </c>
      <c r="D28" s="31">
        <f>VLOOKUP(A28,Teilnahme!$A$4:$G$28,4,0)</f>
        <v>0</v>
      </c>
      <c r="E28" s="23">
        <f>VLOOKUP(A28,Teilnahme!$A$4:$G$28,6,0)</f>
        <v>0</v>
      </c>
      <c r="F28" s="22" t="str">
        <f>VLOOKUP(A28,Teilnahme!$A$4:$G$28,7,0)</f>
        <v xml:space="preserve"> </v>
      </c>
      <c r="G28" s="34"/>
      <c r="H28" s="34"/>
      <c r="I28" s="34"/>
      <c r="J28" s="34"/>
      <c r="K28" s="34"/>
      <c r="L28" s="34"/>
      <c r="M28" s="34"/>
      <c r="N28" s="34"/>
      <c r="O28" s="27">
        <f t="shared" si="0"/>
        <v>0</v>
      </c>
    </row>
    <row r="29" spans="1:15" ht="25.5" customHeight="1" x14ac:dyDescent="0.25">
      <c r="A29" s="35"/>
      <c r="B29" s="56" t="s">
        <v>46</v>
      </c>
      <c r="C29" s="56"/>
      <c r="D29" s="56"/>
      <c r="E29" s="56"/>
      <c r="F29" s="56"/>
      <c r="G29" s="40">
        <f>COUNTIF(G6:G28,"ja")</f>
        <v>0</v>
      </c>
      <c r="H29" s="40">
        <f>COUNTIF(H6:H28,"ja")</f>
        <v>0</v>
      </c>
      <c r="I29" s="40">
        <f>COUNTIF(I6:I28,"x")</f>
        <v>0</v>
      </c>
      <c r="J29" s="40">
        <f>COUNTIF(J6:J28,"ja")</f>
        <v>0</v>
      </c>
      <c r="K29" s="40">
        <f>COUNTIF(K6:K28,"x")</f>
        <v>0</v>
      </c>
      <c r="L29" s="40">
        <f>COUNTIF(L6:L28,"ja")</f>
        <v>0</v>
      </c>
      <c r="M29" s="40">
        <f>COUNTIF(M6:M28,"ja")</f>
        <v>0</v>
      </c>
      <c r="N29" s="40">
        <f>COUNTIF(N6:N28,"ja")</f>
        <v>0</v>
      </c>
      <c r="O29" s="40"/>
    </row>
    <row r="30" spans="1:15" ht="25.5" customHeight="1" x14ac:dyDescent="0.25">
      <c r="A30" s="35"/>
      <c r="B30" s="56" t="s">
        <v>47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41">
        <f>SUM(O6:O28)</f>
        <v>0</v>
      </c>
    </row>
    <row r="31" spans="1:15" ht="12.75" customHeight="1" x14ac:dyDescent="0.25">
      <c r="B31" s="52" t="s">
        <v>64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37"/>
      <c r="N31" s="37"/>
    </row>
  </sheetData>
  <sheetProtection selectLockedCells="1" selectUnlockedCells="1"/>
  <mergeCells count="12">
    <mergeCell ref="M2:M3"/>
    <mergeCell ref="N2:N3"/>
    <mergeCell ref="O2:O3"/>
    <mergeCell ref="B29:F29"/>
    <mergeCell ref="B30:N30"/>
    <mergeCell ref="B31:L31"/>
    <mergeCell ref="B1:D1"/>
    <mergeCell ref="G1:L1"/>
    <mergeCell ref="B2:E2"/>
    <mergeCell ref="G2:H2"/>
    <mergeCell ref="I2:J2"/>
    <mergeCell ref="K2:L2"/>
  </mergeCells>
  <pageMargins left="0.70833333333333337" right="0.70833333333333337" top="0.78749999999999998" bottom="0.78749999999999998" header="0.51180555555555551" footer="0.51180555555555551"/>
  <pageSetup paperSize="9" firstPageNumber="0" fitToHeight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4"/>
  <sheetViews>
    <sheetView workbookViewId="0">
      <selection activeCell="B4" sqref="B4"/>
    </sheetView>
  </sheetViews>
  <sheetFormatPr baseColWidth="10" defaultColWidth="10.6640625" defaultRowHeight="13.2" x14ac:dyDescent="0.25"/>
  <cols>
    <col min="1" max="1" width="31.6640625" style="5" customWidth="1"/>
    <col min="2" max="2" width="23.33203125" style="5" customWidth="1"/>
    <col min="3" max="16384" width="10.6640625" style="5"/>
  </cols>
  <sheetData>
    <row r="1" spans="1:2" s="43" customFormat="1" ht="33" customHeight="1" x14ac:dyDescent="0.25">
      <c r="A1" s="42" t="s">
        <v>48</v>
      </c>
    </row>
    <row r="2" spans="1:2" s="46" customFormat="1" ht="39.75" customHeight="1" x14ac:dyDescent="0.25">
      <c r="A2" s="44" t="s">
        <v>49</v>
      </c>
      <c r="B2" s="45" t="s">
        <v>50</v>
      </c>
    </row>
    <row r="3" spans="1:2" s="46" customFormat="1" x14ac:dyDescent="0.25"/>
    <row r="4" spans="1:2" s="46" customFormat="1" ht="20.100000000000001" customHeight="1" x14ac:dyDescent="0.25">
      <c r="A4" s="44" t="s">
        <v>51</v>
      </c>
      <c r="B4" s="47">
        <f>COUNTA(Teilnahme!B6:B28)</f>
        <v>0</v>
      </c>
    </row>
    <row r="5" spans="1:2" s="46" customFormat="1" ht="20.100000000000001" customHeight="1" x14ac:dyDescent="0.25">
      <c r="A5" s="44" t="s">
        <v>52</v>
      </c>
      <c r="B5" s="47">
        <f>Verpflegung!G29</f>
        <v>0</v>
      </c>
    </row>
    <row r="6" spans="1:2" s="46" customFormat="1" ht="20.100000000000001" customHeight="1" x14ac:dyDescent="0.25">
      <c r="A6" s="44" t="s">
        <v>53</v>
      </c>
      <c r="B6" s="47">
        <f>Verpflegung!H29</f>
        <v>0</v>
      </c>
    </row>
    <row r="7" spans="1:2" s="46" customFormat="1" ht="20.100000000000001" customHeight="1" x14ac:dyDescent="0.25">
      <c r="A7" s="44" t="s">
        <v>54</v>
      </c>
      <c r="B7" s="47">
        <f>Verpflegung!J29</f>
        <v>0</v>
      </c>
    </row>
    <row r="8" spans="1:2" s="46" customFormat="1" ht="20.100000000000001" customHeight="1" x14ac:dyDescent="0.25">
      <c r="A8" s="44" t="s">
        <v>55</v>
      </c>
      <c r="B8" s="47">
        <f>Verpflegung!L29</f>
        <v>0</v>
      </c>
    </row>
    <row r="9" spans="1:2" s="46" customFormat="1" ht="20.100000000000001" customHeight="1" x14ac:dyDescent="0.25">
      <c r="A9" s="44" t="s">
        <v>56</v>
      </c>
      <c r="B9" s="47">
        <f>Verpflegung!I29</f>
        <v>0</v>
      </c>
    </row>
    <row r="10" spans="1:2" s="46" customFormat="1" ht="20.100000000000001" customHeight="1" x14ac:dyDescent="0.25">
      <c r="A10" s="44" t="s">
        <v>57</v>
      </c>
      <c r="B10" s="47">
        <f>Verpflegung!K29</f>
        <v>0</v>
      </c>
    </row>
    <row r="11" spans="1:2" s="46" customFormat="1" x14ac:dyDescent="0.25"/>
    <row r="12" spans="1:2" s="46" customFormat="1" ht="20.100000000000001" customHeight="1" x14ac:dyDescent="0.25">
      <c r="A12" s="44" t="s">
        <v>58</v>
      </c>
      <c r="B12" s="48">
        <f>Teilnahme!O29</f>
        <v>0</v>
      </c>
    </row>
    <row r="13" spans="1:2" s="46" customFormat="1" ht="20.100000000000001" customHeight="1" x14ac:dyDescent="0.25">
      <c r="A13" s="44" t="s">
        <v>59</v>
      </c>
      <c r="B13" s="48">
        <f>Verpflegung!O30</f>
        <v>0</v>
      </c>
    </row>
    <row r="14" spans="1:2" s="51" customFormat="1" ht="30" customHeight="1" x14ac:dyDescent="0.25">
      <c r="A14" s="49" t="s">
        <v>60</v>
      </c>
      <c r="B14" s="50">
        <f>SUM(B12:B13)</f>
        <v>0</v>
      </c>
    </row>
  </sheetData>
  <sheetProtection selectLockedCells="1" selectUnlockedCells="1"/>
  <pageMargins left="0.7" right="0.7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8</vt:i4>
      </vt:variant>
    </vt:vector>
  </HeadingPairs>
  <TitlesOfParts>
    <vt:vector size="11" baseType="lpstr">
      <vt:lpstr>Teilnahme</vt:lpstr>
      <vt:lpstr>Verpflegung</vt:lpstr>
      <vt:lpstr>Übersicht</vt:lpstr>
      <vt:lpstr>Teilnahme!__xlnm.Print_Area</vt:lpstr>
      <vt:lpstr>Verpflegung!__xlnm.Print_Area</vt:lpstr>
      <vt:lpstr>Teilnahme!__xlnm.Print_Titles</vt:lpstr>
      <vt:lpstr>Verpflegung!__xlnm.Print_Titles</vt:lpstr>
      <vt:lpstr>Teilnahme!Druckbereich</vt:lpstr>
      <vt:lpstr>Verpflegung!Druckbereich</vt:lpstr>
      <vt:lpstr>Teilnahme!Drucktitel</vt:lpstr>
      <vt:lpstr>Verpflegung!Drucktitel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</dc:creator>
  <cp:lastModifiedBy>Junko Ohashi</cp:lastModifiedBy>
  <dcterms:created xsi:type="dcterms:W3CDTF">2018-01-29T22:37:41Z</dcterms:created>
  <dcterms:modified xsi:type="dcterms:W3CDTF">2024-02-18T18:09:07Z</dcterms:modified>
</cp:coreProperties>
</file>